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Rate Calculator Tools\Part B Therapy\"/>
    </mc:Choice>
  </mc:AlternateContent>
  <bookViews>
    <workbookView xWindow="0" yWindow="0" windowWidth="10695" windowHeight="4995" tabRatio="777"/>
  </bookViews>
  <sheets>
    <sheet name="Therapy HCPCS Codes and Rates" sheetId="1" r:id="rId1"/>
    <sheet name="2011 GPCIs" sheetId="13" state="hidden" r:id="rId2"/>
    <sheet name="Therapy Update" sheetId="20" r:id="rId3"/>
    <sheet name="Definitions" sheetId="21" r:id="rId4"/>
  </sheets>
  <definedNames>
    <definedName name="_xlnm._FilterDatabase" localSheetId="0" hidden="1">'Therapy HCPCS Codes and Rates'!$A$11:$G$104</definedName>
    <definedName name="_xlnm.Print_Area" localSheetId="0">'Therapy HCPCS Codes and Rates'!$A$111:$G$146</definedName>
    <definedName name="_xlnm.Print_Titles" localSheetId="3">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2" i="1" l="1"/>
  <c r="B123" i="1" s="1"/>
  <c r="A121" i="1"/>
  <c r="A122" i="1" s="1"/>
  <c r="A118" i="1"/>
  <c r="A116" i="1"/>
  <c r="F8" i="1"/>
  <c r="E8" i="1"/>
  <c r="D8" i="1"/>
  <c r="G101" i="1" l="1"/>
  <c r="G102" i="1"/>
  <c r="G94" i="1"/>
  <c r="G92" i="1"/>
  <c r="G93" i="1"/>
  <c r="G96" i="1"/>
  <c r="G97" i="1"/>
  <c r="G95" i="1"/>
  <c r="G61" i="1"/>
  <c r="G60" i="1"/>
  <c r="G13" i="1"/>
  <c r="G15" i="1"/>
  <c r="H100" i="1"/>
  <c r="G19" i="1"/>
  <c r="G28" i="1"/>
  <c r="H40" i="1"/>
  <c r="H15" i="1"/>
  <c r="G21" i="1"/>
  <c r="G27" i="1"/>
  <c r="H45" i="1"/>
  <c r="G48" i="1"/>
  <c r="G52" i="1"/>
  <c r="H53" i="1"/>
  <c r="H56" i="1"/>
  <c r="G64" i="1"/>
  <c r="G74" i="1"/>
  <c r="G14" i="1"/>
  <c r="G17" i="1"/>
  <c r="G20" i="1"/>
  <c r="H21" i="1"/>
  <c r="G26" i="1"/>
  <c r="G29" i="1"/>
  <c r="G31" i="1"/>
  <c r="G33" i="1"/>
  <c r="G35" i="1"/>
  <c r="G37" i="1"/>
  <c r="G40" i="1"/>
  <c r="G43" i="1"/>
  <c r="H44" i="1"/>
  <c r="G47" i="1"/>
  <c r="H48" i="1"/>
  <c r="G51" i="1"/>
  <c r="H52" i="1"/>
  <c r="H55" i="1"/>
  <c r="G58" i="1"/>
  <c r="H59" i="1"/>
  <c r="G63" i="1"/>
  <c r="H64" i="1"/>
  <c r="H74" i="1"/>
  <c r="G77" i="1"/>
  <c r="H86" i="1"/>
  <c r="G89" i="1"/>
  <c r="H90" i="1"/>
  <c r="G65" i="1"/>
  <c r="H66" i="1"/>
  <c r="G69" i="1"/>
  <c r="H70" i="1"/>
  <c r="G98" i="1"/>
  <c r="H99" i="1"/>
  <c r="H20" i="1"/>
  <c r="H26" i="1"/>
  <c r="G42" i="1"/>
  <c r="H43" i="1"/>
  <c r="G46" i="1"/>
  <c r="H47" i="1"/>
  <c r="G50" i="1"/>
  <c r="H51" i="1"/>
  <c r="G54" i="1"/>
  <c r="G57" i="1"/>
  <c r="H58" i="1"/>
  <c r="H63" i="1"/>
  <c r="G76" i="1"/>
  <c r="H77" i="1"/>
  <c r="G79" i="1"/>
  <c r="G81" i="1"/>
  <c r="G83" i="1"/>
  <c r="G85" i="1"/>
  <c r="G88" i="1"/>
  <c r="H89" i="1"/>
  <c r="H65" i="1"/>
  <c r="G68" i="1"/>
  <c r="H69" i="1"/>
  <c r="G72" i="1"/>
  <c r="H98" i="1"/>
  <c r="G103" i="1"/>
  <c r="G12" i="1"/>
  <c r="H16" i="1"/>
  <c r="G18" i="1"/>
  <c r="H19" i="1"/>
  <c r="G22" i="1"/>
  <c r="H23" i="1"/>
  <c r="H28" i="1"/>
  <c r="G30" i="1"/>
  <c r="G32" i="1"/>
  <c r="G36" i="1"/>
  <c r="G38" i="1"/>
  <c r="H42" i="1"/>
  <c r="G45" i="1"/>
  <c r="H46" i="1"/>
  <c r="G49" i="1"/>
  <c r="H50" i="1"/>
  <c r="G53" i="1"/>
  <c r="G56" i="1"/>
  <c r="H57" i="1"/>
  <c r="G62" i="1"/>
  <c r="G73" i="1"/>
  <c r="G75" i="1"/>
  <c r="H76" i="1"/>
  <c r="G87" i="1"/>
  <c r="H88" i="1"/>
  <c r="G91" i="1"/>
  <c r="G67" i="1"/>
  <c r="H68" i="1"/>
  <c r="G71" i="1"/>
  <c r="H72" i="1"/>
  <c r="G100" i="1"/>
  <c r="G16" i="1"/>
  <c r="G23" i="1"/>
  <c r="H18" i="1"/>
  <c r="H22" i="1"/>
  <c r="G44" i="1"/>
  <c r="H49" i="1"/>
  <c r="G55" i="1"/>
  <c r="G59" i="1"/>
  <c r="H73" i="1"/>
  <c r="H75" i="1"/>
  <c r="G78" i="1"/>
  <c r="G82" i="1"/>
  <c r="G84" i="1"/>
  <c r="G86" i="1"/>
  <c r="H87" i="1"/>
  <c r="G90" i="1"/>
  <c r="G66" i="1"/>
  <c r="H67" i="1"/>
  <c r="G70" i="1"/>
  <c r="H71" i="1"/>
  <c r="G99" i="1"/>
</calcChain>
</file>

<file path=xl/comments1.xml><?xml version="1.0" encoding="utf-8"?>
<comments xmlns="http://schemas.openxmlformats.org/spreadsheetml/2006/main">
  <authors>
    <author>CMS</author>
    <author>Jason Kerr</author>
    <author>Wilfried Gehne</author>
  </authors>
  <commentList>
    <comment ref="E2" authorId="0" shapeId="0">
      <text>
        <r>
          <rPr>
            <b/>
            <sz val="8"/>
            <color indexed="81"/>
            <rFont val="Tahoma"/>
            <family val="2"/>
          </rPr>
          <t xml:space="preserve">CMS:
</t>
        </r>
        <r>
          <rPr>
            <sz val="8"/>
            <color indexed="81"/>
            <rFont val="Tahoma"/>
            <family val="2"/>
          </rPr>
          <t>The Medicare physician fee schedule (MPFS) abstract file does not contain prices for these codes – they are contractor-priced.  Proper payment for these codes under the MPFS is determined by the A/B MACs.</t>
        </r>
      </text>
    </comment>
    <comment ref="F2" authorId="0" shapeId="0">
      <text>
        <r>
          <rPr>
            <b/>
            <sz val="8"/>
            <color indexed="81"/>
            <rFont val="Tahoma"/>
            <family val="2"/>
          </rPr>
          <t>CMS:</t>
        </r>
        <r>
          <rPr>
            <sz val="8"/>
            <color indexed="81"/>
            <rFont val="Tahoma"/>
            <family val="2"/>
          </rPr>
          <t xml:space="preserve">
CPT code 97760 should not be reported with CPT code 97116 for the same extremity.</t>
        </r>
      </text>
    </comment>
    <comment ref="G2" authorId="0" shapeId="0">
      <text>
        <r>
          <rPr>
            <b/>
            <sz val="8"/>
            <color indexed="81"/>
            <rFont val="Tahoma"/>
            <family val="2"/>
          </rPr>
          <t>CMS:</t>
        </r>
        <r>
          <rPr>
            <sz val="8"/>
            <color indexed="81"/>
            <rFont val="Tahoma"/>
            <family val="2"/>
          </rPr>
          <t xml:space="preserve">
These Healthcare Procedure Coding System/Common Procedural Terminology (HCPCS/CPT) codes are bundled under the MPFS.  Regardless of whether they are billed alone or in conjunction with another therapy code, never make payment separately for these codes.  If billed alone, these codes shall be denied using the existing MSN language.  For remittance advice notices, use group code CO and claim adjustment reason code 97 that says: Payment is included in the allowance for another service/procedure.  Use reason code 97 to deny a procedure code that should have been bundled.  Alternatively, reason code B15, which has the same intent, may also be used.</t>
        </r>
      </text>
    </comment>
    <comment ref="H2" authorId="0" shapeId="0">
      <text>
        <r>
          <rPr>
            <b/>
            <sz val="8"/>
            <color indexed="81"/>
            <rFont val="Tahoma"/>
            <family val="2"/>
          </rPr>
          <t>CMS:</t>
        </r>
        <r>
          <rPr>
            <sz val="8"/>
            <color indexed="81"/>
            <rFont val="Tahoma"/>
            <family val="2"/>
          </rPr>
          <t xml:space="preserve">
If billed by a hospital or a Critical Access Hospital (CAH), these HCPCS/CPT codes are always paid as non-therapy services for hospital or CAH outpatients. Payment for these codes is always made using the respective payment methodology, e.g., Outpatient Prospective Payment System (OPPS) for OPPS hospitals or under the applicable cost-based method for CAHs. </t>
        </r>
      </text>
    </comment>
    <comment ref="I2" authorId="0" shapeId="0">
      <text>
        <r>
          <rPr>
            <b/>
            <sz val="8"/>
            <color indexed="81"/>
            <rFont val="Tahoma"/>
            <family val="2"/>
          </rPr>
          <t>CMS:</t>
        </r>
        <r>
          <rPr>
            <sz val="8"/>
            <color indexed="81"/>
            <rFont val="Tahoma"/>
            <family val="2"/>
          </rPr>
          <t xml:space="preserve">
These codes are “always therapy” services, regardless of who performs them.  These codes always require a therapy modifier − GP, GO, or GN − to indicate that they're furnished under a physical therapy, occupational therapy, or speech-language pathology plan of care, respectively.  </t>
        </r>
      </text>
    </comment>
    <comment ref="J2" authorId="0" shapeId="0">
      <text>
        <r>
          <rPr>
            <b/>
            <sz val="8"/>
            <color indexed="81"/>
            <rFont val="Tahoma"/>
            <family val="2"/>
          </rPr>
          <t>CMS:</t>
        </r>
        <r>
          <rPr>
            <sz val="8"/>
            <color indexed="81"/>
            <rFont val="Tahoma"/>
            <family val="2"/>
          </rPr>
          <t xml:space="preserve">
If billed by a hospital or a CAH, these OPPS-designated “sometimes therapy” HCPCS/CPT codes may be paid as non-therapy services for hospital or CAH outpatients. When these “sometimes therapy” codes are furnished by a qualified therapist under a therapy plan of care, the requirements for the MPFS-designated “sometimes therapy” codes, described in disposition ‘7’, apply.</t>
        </r>
      </text>
    </comment>
    <comment ref="K2" authorId="0" shapeId="0">
      <text>
        <r>
          <rPr>
            <b/>
            <sz val="8"/>
            <color indexed="81"/>
            <rFont val="Tahoma"/>
            <family val="2"/>
          </rPr>
          <t>CMS:</t>
        </r>
        <r>
          <rPr>
            <sz val="8"/>
            <color indexed="81"/>
            <rFont val="Tahoma"/>
            <family val="2"/>
          </rPr>
          <t xml:space="preserve">
These HCPCS/CPT codes represent “sometimes therapy” services. However, these codes are “always therapy” services when furnished by a therapist and in this situation require the use of a therapy modifier − GP, GO or GN − in order to indicate the service is furnished under a physical therapy, occupational therapy, or speech-language pathology plan of care, respectively.
When these “sometimes therapy” codes are not considered therapy services, the therapy limits and therapy modifiers do not apply. Codes marked ‘7’ are not therapy services when:
          • It is not appropriate to bill the service under a therapy plan of care, and
          • They are billed by practitioners who are not therapists, i.e., physicians, clinical nurse specialists, nurse practitioners, physician assistants, and psychologists.
While this disposition designates that a particular HCPCS/CPT code will not of itself always indicate that a therapy service was rendered, these codes always represent therapy services when rendered by therapists or by practitioners who are not therapists in situations where the service provided is integral to an outpatient rehabilitation therapy plan of care.  For these situations, these codes must always have a therapy modifier. For example, when the service is rendered by either a doctor of medicine or a nurse practitioner (acting within the scope of his or her license when performing such service), with the goal of rehabilitation, a therapy modifier is required.  When there is doubt about whether a service should be part of a therapy plan of care, the contractor shall make that determination.</t>
        </r>
      </text>
    </comment>
    <comment ref="L2" authorId="1" shapeId="0">
      <text>
        <r>
          <rPr>
            <b/>
            <sz val="8"/>
            <color indexed="81"/>
            <rFont val="Tahoma"/>
            <family val="2"/>
          </rPr>
          <t>CMS:</t>
        </r>
        <r>
          <rPr>
            <sz val="8"/>
            <color indexed="81"/>
            <rFont val="Tahoma"/>
            <family val="2"/>
          </rPr>
          <t xml:space="preserve"> 
NOTE:  Effective for dates of service on and after January 1, 2019, the Functional Reporting requirements of reporting the nonpayable HCPCS G-codes and severity modifiers on claims for therapy services and the associated documentation requirements in medical records have been discontinued.  The below instructions apply only to dates of service when the Functional Reporting requirements were effective: January 1, 2013 through December 31, 2018.  
NOTE:  Functional Reporting requirements have been discontinued.  Effective for dates of service on and after January 1, 2019, these HCPCS codes and their severity modifiers are no longer required to be reported on claims or documented in medical records.  The below instructions apply only to dates of service when the Functional Reporting requirements were effective: January 1, 2013 through December 31, 2018.  See related Change Request 11120.  
These nonpayble HCPCS G-codes are used only for required Functional Reporting.  These HCPCS G-codes are considered “always therapy” codes in that they always require the use of a therapy modifier − GP, GO, or GN − to indicate they're furnished under a physical therapy, occupational therapy, or speech-language pathology plan of care, respectively.  In addition, these nonpayable G-codes always require a severity modifier, in the range CH through CN, to indicate the applicable percentage of impairment, limitation, or restriction.  See the Medicare Claims Processing Manual, Chapter 5, Section 10.6 for more details on Functional Reporting including severity modifier defintions. </t>
        </r>
        <r>
          <rPr>
            <sz val="9"/>
            <color indexed="81"/>
            <rFont val="Tahoma"/>
            <family val="2"/>
          </rPr>
          <t xml:space="preserve">
</t>
        </r>
      </text>
    </comment>
    <comment ref="M2" authorId="2" shapeId="0">
      <text>
        <r>
          <rPr>
            <b/>
            <sz val="9"/>
            <color indexed="81"/>
            <rFont val="Tahoma"/>
            <charset val="1"/>
          </rPr>
          <t>CMS:</t>
        </r>
        <r>
          <rPr>
            <sz val="9"/>
            <color indexed="81"/>
            <rFont val="Tahoma"/>
            <family val="2"/>
          </rPr>
          <t xml:space="preserve"> 
These evauluation and re-evaluation codes require a specific therapy modifier − GP, GO, or GN − to indicate when the evaluative service is furnished under a physical therapy, occupational therapy, or speech-language pathology plan of care, respectively.  See related Change Requests (CR): CR 9698 and CR 10176.  </t>
        </r>
        <r>
          <rPr>
            <sz val="9"/>
            <color indexed="81"/>
            <rFont val="Tahoma"/>
            <charset val="1"/>
          </rPr>
          <t xml:space="preserve">
</t>
        </r>
      </text>
    </comment>
    <comment ref="N2" authorId="0" shapeId="0">
      <text>
        <r>
          <rPr>
            <sz val="9"/>
            <color indexed="81"/>
            <rFont val="Tahoma"/>
            <family val="2"/>
          </rPr>
          <t xml:space="preserve">CMS:These HCPCS/CPT codes are designated for use only for the duration of the COVID-19 public health emergency (PHE), and are applicable for claims beginning March 1, 2020. (Note: Please see CR11791 for reference.) The HCPCS/CPT codes are for services furnished virtually that represent a type of sometimes therapy services that we’ve collectively termed “communication technology-based services” (CTBS) – including E-visits (G2061 – G2063), remote evaluation (G2010), virtual check-ins (G2012), and telephone assessment and management services (Codes 98966 – 98968).  These codes are “always therapy” services when furnished by a therapist and in these situations require the use of a therapy modifier − GP, GO or GN − in order to indicate the service is furnished under a physical therapy, occupational therapy, or speech-language pathology plan of care, respectively.
Codes marked “10” are not therapy services when both of the following conditions are met:
  • It is not appropriate to bill the service under a therapy plan of care, and
  • They are billed by practitioners who are not therapists, such as physicians, clinical nurse specialists, nurse practitioners, physician assistants, psychologists, social workers, etc., who may also be able to report them. 
These codes may be used when the related service is furnished by a therapist who established/ establishes the therapy plan or who assumes responsibility for the plan, including the therapist in private practice who independently bills for his/her services and the therapist whose services are billed by the institutional provider of therapy services.  Although these services are furnished virtually, they must continue to meet documentation and reasonable and necessary criteria for therapy services as as outlined in therapy manuals.  </t>
        </r>
        <r>
          <rPr>
            <b/>
            <sz val="9"/>
            <color indexed="81"/>
            <rFont val="Tahoma"/>
            <charset val="1"/>
          </rPr>
          <t xml:space="preserve">
</t>
        </r>
        <r>
          <rPr>
            <sz val="9"/>
            <color indexed="81"/>
            <rFont val="Tahoma"/>
            <charset val="1"/>
          </rPr>
          <t xml:space="preserve">
</t>
        </r>
      </text>
    </comment>
  </commentList>
</comments>
</file>

<file path=xl/sharedStrings.xml><?xml version="1.0" encoding="utf-8"?>
<sst xmlns="http://schemas.openxmlformats.org/spreadsheetml/2006/main" count="1129" uniqueCount="533">
  <si>
    <t>Locality</t>
  </si>
  <si>
    <t>Alabama</t>
  </si>
  <si>
    <t>Arizona</t>
  </si>
  <si>
    <t>Arkansas</t>
  </si>
  <si>
    <t>Colorado</t>
  </si>
  <si>
    <t>Connecticut</t>
  </si>
  <si>
    <t>Delaware</t>
  </si>
  <si>
    <t>Hawaii/Guam</t>
  </si>
  <si>
    <t>Idaho</t>
  </si>
  <si>
    <t>Indiana</t>
  </si>
  <si>
    <t>Iowa</t>
  </si>
  <si>
    <t>Kentucky</t>
  </si>
  <si>
    <t>Minnesota</t>
  </si>
  <si>
    <t>Mississippi</t>
  </si>
  <si>
    <t>Nebraska</t>
  </si>
  <si>
    <t>Ohio</t>
  </si>
  <si>
    <t>Oklahoma</t>
  </si>
  <si>
    <t>Tennessee</t>
  </si>
  <si>
    <t>Utah</t>
  </si>
  <si>
    <t>Vermont</t>
  </si>
  <si>
    <t>Virginia</t>
  </si>
  <si>
    <t>Wisconsin</t>
  </si>
  <si>
    <t>Marin/Napa/Solano, CA</t>
  </si>
  <si>
    <t>San Mateo, CA</t>
  </si>
  <si>
    <t>Santa Clara, CA</t>
  </si>
  <si>
    <t>Ventura, CA</t>
  </si>
  <si>
    <t>Los Angeles, CA</t>
  </si>
  <si>
    <t>Anaheim/Santa Ana, CA</t>
  </si>
  <si>
    <t>DC + MD/VA Suburbs</t>
  </si>
  <si>
    <t>Fort Lauderdale, FL</t>
  </si>
  <si>
    <t>Miami, FL</t>
  </si>
  <si>
    <t>Rest of Florida</t>
  </si>
  <si>
    <t>Atlanta, GA</t>
  </si>
  <si>
    <t>Rest of Georgia</t>
  </si>
  <si>
    <t>East St. Louis, IL</t>
  </si>
  <si>
    <t>Suburban Chicago, IL</t>
  </si>
  <si>
    <t>Chicago, IL</t>
  </si>
  <si>
    <t>Rest of Illinois</t>
  </si>
  <si>
    <t>New Orleans, LA</t>
  </si>
  <si>
    <t>Rest of Louisiana</t>
  </si>
  <si>
    <t>Southern Maine</t>
  </si>
  <si>
    <t>Rest of Maine</t>
  </si>
  <si>
    <t>Baltimore/Surr. Cntys, MD</t>
  </si>
  <si>
    <t>Rest of Maryland</t>
  </si>
  <si>
    <t>Metropolitan Boston</t>
  </si>
  <si>
    <t>Rest of Massachusetts</t>
  </si>
  <si>
    <t>Detroit, MI</t>
  </si>
  <si>
    <t>Rest of Michigan</t>
  </si>
  <si>
    <t>New Hampshire</t>
  </si>
  <si>
    <t>Northern NJ</t>
  </si>
  <si>
    <t>Rest of New Jersey</t>
  </si>
  <si>
    <t>New Mexico</t>
  </si>
  <si>
    <t>Rest of New York</t>
  </si>
  <si>
    <t>Manhattan, NY</t>
  </si>
  <si>
    <t>NYC Suburbs/Long I., NY</t>
  </si>
  <si>
    <t>Queens, NY</t>
  </si>
  <si>
    <t>North Carolina</t>
  </si>
  <si>
    <t>Portland, OR</t>
  </si>
  <si>
    <t>Rest of Oregon</t>
  </si>
  <si>
    <t>Rest of Pennsylvania</t>
  </si>
  <si>
    <t>Puerto Rico</t>
  </si>
  <si>
    <t>South Carolina</t>
  </si>
  <si>
    <t>Brazoria, TX</t>
  </si>
  <si>
    <t>Dallas, TX</t>
  </si>
  <si>
    <t>Galveston, TX</t>
  </si>
  <si>
    <t>Houston, TX</t>
  </si>
  <si>
    <t>Beaumont, TX</t>
  </si>
  <si>
    <t>Fort Worth, TX</t>
  </si>
  <si>
    <t>Austin, TX</t>
  </si>
  <si>
    <t>Virgin Islands</t>
  </si>
  <si>
    <t>Seattle (King Cnty), WA</t>
  </si>
  <si>
    <t>Rest of Washington</t>
  </si>
  <si>
    <t>West Virginia</t>
  </si>
  <si>
    <t>HCPCS</t>
  </si>
  <si>
    <t>Description</t>
  </si>
  <si>
    <t>Speech/hearing therapy</t>
  </si>
  <si>
    <t>Oral function therapy</t>
  </si>
  <si>
    <t>Use of speech device service</t>
  </si>
  <si>
    <t>Evaluate swallowing function</t>
  </si>
  <si>
    <t>Motion fluoroscopy/swallow</t>
  </si>
  <si>
    <t>Range of motion measurements</t>
  </si>
  <si>
    <t>Assessment of aphasia</t>
  </si>
  <si>
    <t>Mechanical traction therapy</t>
  </si>
  <si>
    <t>Vasopneumatic device therapy</t>
  </si>
  <si>
    <t>Paraffin bath therapy</t>
  </si>
  <si>
    <t>Whirlpool therapy</t>
  </si>
  <si>
    <t>Infrared therapy</t>
  </si>
  <si>
    <t>Ultraviolet therapy</t>
  </si>
  <si>
    <t>Electrical stimulation</t>
  </si>
  <si>
    <t>Contrast bath therapy</t>
  </si>
  <si>
    <t>Ultrasound therapy</t>
  </si>
  <si>
    <t>Hydrotherapy</t>
  </si>
  <si>
    <t>Physical therapy treatment</t>
  </si>
  <si>
    <t>Therapeutic exercises</t>
  </si>
  <si>
    <t>Aquatic therapy/exercises</t>
  </si>
  <si>
    <t>Gait training therapy</t>
  </si>
  <si>
    <t>Massage therapy</t>
  </si>
  <si>
    <t>Physical medicine procedure</t>
  </si>
  <si>
    <t>Group therapeutic procedures</t>
  </si>
  <si>
    <t>Therapeutic activities</t>
  </si>
  <si>
    <t>Community/work reintegration</t>
  </si>
  <si>
    <t>Physical performance test</t>
  </si>
  <si>
    <t>G0281</t>
  </si>
  <si>
    <t>G0283</t>
  </si>
  <si>
    <t>Conversion factor - 1999</t>
  </si>
  <si>
    <t>Conversion factor - 2000</t>
  </si>
  <si>
    <t>Conversion factor - 2001</t>
  </si>
  <si>
    <t>Conversion factor - 2002</t>
  </si>
  <si>
    <t>Conversion factor - 2003</t>
  </si>
  <si>
    <t>Conversion factor - Revised 2003</t>
  </si>
  <si>
    <t>Conversion factor 2004</t>
  </si>
  <si>
    <t>Conversion factor 2004 - Revised Under DIMA</t>
  </si>
  <si>
    <t>Conversion factor 2005 - Revised 12/15/2004</t>
  </si>
  <si>
    <t xml:space="preserve">Conversion factor 2006 - Effective 1/1/2006 </t>
  </si>
  <si>
    <t>Locality name</t>
  </si>
  <si>
    <t>San Francisco, CA</t>
  </si>
  <si>
    <t>Rhode Island</t>
  </si>
  <si>
    <t>Rest of Texas</t>
  </si>
  <si>
    <t>Work RVU</t>
  </si>
  <si>
    <t>WORK</t>
  </si>
  <si>
    <t>PE</t>
  </si>
  <si>
    <t>MP</t>
  </si>
  <si>
    <t>Metropolitan St Louis, MO</t>
  </si>
  <si>
    <t xml:space="preserve">Conversion factor for 2008.  Replaces the scheduled 10.1% cut to the Medicare physician reimbursement rate in 2008 with a 0.5% increase through June 30, 2008.  Extends the physician quality reporting system.  Revises the Physician Assistance and Quality Initiative fund.  </t>
  </si>
  <si>
    <t>Contractor</t>
  </si>
  <si>
    <t>Kansas</t>
  </si>
  <si>
    <t xml:space="preserve">The conversion factor for 2009 is 1.1%.  </t>
  </si>
  <si>
    <t>CPT/HCPCS</t>
  </si>
  <si>
    <t>Effective
 Date</t>
  </si>
  <si>
    <t>Term Date</t>
  </si>
  <si>
    <t>Change Request #</t>
  </si>
  <si>
    <t>Prior to 1/06</t>
  </si>
  <si>
    <t>ü</t>
  </si>
  <si>
    <t>G0329</t>
  </si>
  <si>
    <t>0019T</t>
  </si>
  <si>
    <t>CPT code 97760 should not be reported with CPT code 97116 for the same extremity.</t>
  </si>
  <si>
    <t>Oral speech device eval</t>
  </si>
  <si>
    <t>Non-speech device service</t>
  </si>
  <si>
    <t>Ex for speech device rx addl</t>
  </si>
  <si>
    <t>Fees w/laryngeal sense test</t>
  </si>
  <si>
    <t>Hot or cold packs therapy</t>
  </si>
  <si>
    <t>Electric current therapy</t>
  </si>
  <si>
    <t>Neuromuscular reeducation</t>
  </si>
  <si>
    <t>Sensory integration</t>
  </si>
  <si>
    <t>Self care mngment training</t>
  </si>
  <si>
    <t>Wheelchair mngment training</t>
  </si>
  <si>
    <t>Wound(s) care non-selective</t>
  </si>
  <si>
    <t>Assistive technology assess</t>
  </si>
  <si>
    <t>Elec stim unattend for press</t>
  </si>
  <si>
    <t>Elec stim other than wound</t>
  </si>
  <si>
    <t>Electromagntic tx for ulcers</t>
  </si>
  <si>
    <r>
      <t xml:space="preserve">Conversion factor FINAL for 2007 (0.0% update) - Effective 1/1/2007. </t>
    </r>
    <r>
      <rPr>
        <i/>
        <sz val="10"/>
        <rFont val="Tahoma"/>
        <family val="2"/>
      </rPr>
      <t>Note:  On Dec. 20, 2006, President Bush signed omnibus tax extenders legislation (H.R. 6111) that includes the elimination of a 5 percent Medicare pay cut for doctors scheduled to be implemented Jan. 1, 2007.  This calculation tool does not reflect the 1.5 percent bonus incentive payment that will begin July 2007.</t>
    </r>
  </si>
  <si>
    <t>The proposed conversion factor for 2010 is -20.5% , but in Feb 2010 Congress passed a temporary delay through June 1 2010, until health care reform passes with a more long-term adjustments to the payment fee shcedule.</t>
  </si>
  <si>
    <t>The proposed conversion factor for 2010 is -20.5% , but in June 2010 Congress passed a temporary delay from June 1 through Nov 31 2010, until health care reform passes with a more long-term adjustments to the payment fee shcedule.</t>
  </si>
  <si>
    <t>Rest of Missouri</t>
  </si>
  <si>
    <t>Geographic Practice Cost Indicies (GPCIs):</t>
  </si>
  <si>
    <t>Conversion Factor Updates</t>
  </si>
  <si>
    <t>Malpractice RVU</t>
  </si>
  <si>
    <t>Laryngeal function studies</t>
  </si>
  <si>
    <t>Cognitive test by hc pro</t>
  </si>
  <si>
    <t>Alaska**</t>
  </si>
  <si>
    <t>Oakland/Berkeley, CA</t>
  </si>
  <si>
    <t>Rest of California*</t>
  </si>
  <si>
    <t>Metropolitan Kansas City, MO</t>
  </si>
  <si>
    <t>Montana ***</t>
  </si>
  <si>
    <t>Nevada ***</t>
  </si>
  <si>
    <t>Poughkpsie/N NYC Suburbs, NY</t>
  </si>
  <si>
    <t>North Dakota ***</t>
  </si>
  <si>
    <t>Metropolitan Philadelphia, PA</t>
  </si>
  <si>
    <t>South Dakota***</t>
  </si>
  <si>
    <t>Wyoming ***</t>
  </si>
  <si>
    <t xml:space="preserve"> 2011      MP    GPCI </t>
  </si>
  <si>
    <t>Rmvl devital tis 20 cm/&lt;</t>
  </si>
  <si>
    <t>Canalith repositioning proc</t>
  </si>
  <si>
    <t>92507*</t>
  </si>
  <si>
    <t>92508*</t>
  </si>
  <si>
    <t>92526*</t>
  </si>
  <si>
    <t>92597*</t>
  </si>
  <si>
    <t>92607*</t>
  </si>
  <si>
    <t>92609*</t>
  </si>
  <si>
    <t>96125*</t>
  </si>
  <si>
    <t>97012*</t>
  </si>
  <si>
    <t>97016*</t>
  </si>
  <si>
    <t>97018*</t>
  </si>
  <si>
    <t>97022*</t>
  </si>
  <si>
    <t>97024*</t>
  </si>
  <si>
    <t>97028*</t>
  </si>
  <si>
    <t>97032*</t>
  </si>
  <si>
    <t>97033*</t>
  </si>
  <si>
    <t>97034*</t>
  </si>
  <si>
    <t>97035*</t>
  </si>
  <si>
    <t>97036*</t>
  </si>
  <si>
    <t>97110*</t>
  </si>
  <si>
    <t>97112*</t>
  </si>
  <si>
    <t>97113*</t>
  </si>
  <si>
    <t>97116*</t>
  </si>
  <si>
    <t>97124*</t>
  </si>
  <si>
    <t>97140*</t>
  </si>
  <si>
    <t>97150*</t>
  </si>
  <si>
    <t>97530*</t>
  </si>
  <si>
    <t>97533*</t>
  </si>
  <si>
    <t>97535*</t>
  </si>
  <si>
    <t>97537*</t>
  </si>
  <si>
    <t>97542*</t>
  </si>
  <si>
    <t>97750*</t>
  </si>
  <si>
    <t>97755*</t>
  </si>
  <si>
    <t>97760*</t>
  </si>
  <si>
    <t>97761*</t>
  </si>
  <si>
    <t>G0281*</t>
  </si>
  <si>
    <t>G0329*</t>
  </si>
  <si>
    <t>N/A</t>
  </si>
  <si>
    <t xml:space="preserve">Congress passed legislation preventing the -30.78% cut in CF.  </t>
  </si>
  <si>
    <t>CY 2011 Updated GPCIs reflecting legislation in December 2010 (HR 4994)</t>
  </si>
  <si>
    <r>
      <t xml:space="preserve"> 2010    Work      GPCI </t>
    </r>
    <r>
      <rPr>
        <b/>
        <vertAlign val="superscript"/>
        <sz val="10"/>
        <color indexed="8"/>
        <rFont val="Times New Roman"/>
        <family val="1"/>
      </rPr>
      <t>1</t>
    </r>
  </si>
  <si>
    <r>
      <t xml:space="preserve"> 2010           PE      GPCI </t>
    </r>
    <r>
      <rPr>
        <b/>
        <vertAlign val="superscript"/>
        <sz val="10"/>
        <color indexed="8"/>
        <rFont val="Times New Roman"/>
        <family val="1"/>
      </rPr>
      <t>2</t>
    </r>
    <r>
      <rPr>
        <b/>
        <sz val="10"/>
        <color indexed="8"/>
        <rFont val="Times New Roman"/>
        <family val="1"/>
      </rPr>
      <t xml:space="preserve"> </t>
    </r>
  </si>
  <si>
    <t xml:space="preserve"> 2010      MP    GPCI </t>
  </si>
  <si>
    <r>
      <t xml:space="preserve"> 2011    Work      GPCI</t>
    </r>
    <r>
      <rPr>
        <b/>
        <vertAlign val="superscript"/>
        <sz val="10"/>
        <color indexed="8"/>
        <rFont val="Times New Roman"/>
        <family val="1"/>
      </rPr>
      <t>1</t>
    </r>
    <r>
      <rPr>
        <b/>
        <sz val="10"/>
        <color indexed="8"/>
        <rFont val="Times New Roman"/>
        <family val="1"/>
      </rPr>
      <t xml:space="preserve"> </t>
    </r>
  </si>
  <si>
    <r>
      <t xml:space="preserve"> 2011           PE      GPCI </t>
    </r>
    <r>
      <rPr>
        <b/>
        <vertAlign val="superscript"/>
        <sz val="10"/>
        <color indexed="8"/>
        <rFont val="Times New Roman"/>
        <family val="1"/>
      </rPr>
      <t>2</t>
    </r>
    <r>
      <rPr>
        <b/>
        <sz val="10"/>
        <color indexed="8"/>
        <rFont val="Times New Roman"/>
        <family val="1"/>
      </rPr>
      <t xml:space="preserve"> </t>
    </r>
  </si>
  <si>
    <t>Congress averted a 30% cut with a zero % update thru 12/31/12.</t>
  </si>
  <si>
    <t>Non-Facility PE RVU</t>
  </si>
  <si>
    <t xml:space="preserve">Non-Facility TOTAL RVU </t>
  </si>
  <si>
    <t>Biofeedback train any meth</t>
  </si>
  <si>
    <t>Ex for nonspeech device rx</t>
  </si>
  <si>
    <t>Ex for speech device rx 1hr</t>
  </si>
  <si>
    <t>Diathermy eg microwave</t>
  </si>
  <si>
    <t>Hearing service</t>
  </si>
  <si>
    <t>Ex for nonspeech dev rx add</t>
  </si>
  <si>
    <t>G0283*</t>
  </si>
  <si>
    <t>Congress passed the American Taxpayer Relief Act of 2012 with a zero % update. Revised CF in RVU13AR file</t>
  </si>
  <si>
    <t>Report prepared by Leading Age</t>
  </si>
  <si>
    <t>CPT®/</t>
  </si>
  <si>
    <t>Effective 4/1/13</t>
  </si>
  <si>
    <t xml:space="preserve"> to 50%</t>
  </si>
  <si>
    <t>No Sequester</t>
  </si>
  <si>
    <t>On the Sequester</t>
  </si>
  <si>
    <t>G0456</t>
  </si>
  <si>
    <t>G0457</t>
  </si>
  <si>
    <t>G8978</t>
  </si>
  <si>
    <t>G8979</t>
  </si>
  <si>
    <t>G8980</t>
  </si>
  <si>
    <t>G8981</t>
  </si>
  <si>
    <t>G8982</t>
  </si>
  <si>
    <t>G8983</t>
  </si>
  <si>
    <t>G8984</t>
  </si>
  <si>
    <t>G8985</t>
  </si>
  <si>
    <t>G8986</t>
  </si>
  <si>
    <t>G8987</t>
  </si>
  <si>
    <t>G8988</t>
  </si>
  <si>
    <t>G8989</t>
  </si>
  <si>
    <t>G8990</t>
  </si>
  <si>
    <t>G8991</t>
  </si>
  <si>
    <t>G8992</t>
  </si>
  <si>
    <t>G8993</t>
  </si>
  <si>
    <t>G8994</t>
  </si>
  <si>
    <t>G8995</t>
  </si>
  <si>
    <t>G8996</t>
  </si>
  <si>
    <t>G8997</t>
  </si>
  <si>
    <t>G8998</t>
  </si>
  <si>
    <t>G8999</t>
  </si>
  <si>
    <t>G9158</t>
  </si>
  <si>
    <t>G9159</t>
  </si>
  <si>
    <t>G9160</t>
  </si>
  <si>
    <t>G9161</t>
  </si>
  <si>
    <t>G9162</t>
  </si>
  <si>
    <t>G9163</t>
  </si>
  <si>
    <t>G9164</t>
  </si>
  <si>
    <t>G9165</t>
  </si>
  <si>
    <t>G9166</t>
  </si>
  <si>
    <t>G9167</t>
  </si>
  <si>
    <t>G9168</t>
  </si>
  <si>
    <t>G9169</t>
  </si>
  <si>
    <t>G9170</t>
  </si>
  <si>
    <t>G9171</t>
  </si>
  <si>
    <t>G9172</t>
  </si>
  <si>
    <t>G9173</t>
  </si>
  <si>
    <t>G9174</t>
  </si>
  <si>
    <t>G9175</t>
  </si>
  <si>
    <t>G9176</t>
  </si>
  <si>
    <t>G9186</t>
  </si>
  <si>
    <t>HCPCS codes subject to the MPPR rule: 50% decrease of the PE RVU.</t>
  </si>
  <si>
    <t>Work</t>
  </si>
  <si>
    <t>Evaluation of speech fluency</t>
  </si>
  <si>
    <t>Evaluate speech production</t>
  </si>
  <si>
    <t>Speech sound lang comprehen</t>
  </si>
  <si>
    <t>Behavral qualit analys voice</t>
  </si>
  <si>
    <t>92521*</t>
  </si>
  <si>
    <t>92522*</t>
  </si>
  <si>
    <t>92523*</t>
  </si>
  <si>
    <t>92524*</t>
  </si>
  <si>
    <t>Conversion factor - 2014.    0.5% increase passed in December reverses 20.1% decrease discussed on p.531-534 of Final Rule</t>
  </si>
  <si>
    <t>MPPR updated</t>
  </si>
  <si>
    <t>G0451</t>
  </si>
  <si>
    <t>Effective 7/1/15 - 12/31/15</t>
  </si>
  <si>
    <t>CMS updated 2015 Conversion factor on 1/5/15 from 35.8013 to 35.7547, effective 1/1/15.</t>
  </si>
  <si>
    <t>ALABAMA</t>
  </si>
  <si>
    <t>ALASKA</t>
  </si>
  <si>
    <t>ARIZONA</t>
  </si>
  <si>
    <t>ARKANSAS</t>
  </si>
  <si>
    <t>BAKERSFIELD, CA</t>
  </si>
  <si>
    <t>CHICO, CA</t>
  </si>
  <si>
    <t>EL CENTRO, CA</t>
  </si>
  <si>
    <t>FRESNO, CA</t>
  </si>
  <si>
    <t>HANFORD-CORCORAN, CA</t>
  </si>
  <si>
    <t>LOS ANGELES-LONG BEACH-ANAHEIM (LOS ANGELES CNTY), CA</t>
  </si>
  <si>
    <t>LOS ANGELES-LONG BEACH-ANAHEIM (ORANGE CNTY), CA</t>
  </si>
  <si>
    <t>MADERA, CA</t>
  </si>
  <si>
    <t>MERCED, CA</t>
  </si>
  <si>
    <t>MODESTO, CA</t>
  </si>
  <si>
    <t>NAPA, CA</t>
  </si>
  <si>
    <t>OXNARD-THOUSAND OAKS-VENTURA, CA</t>
  </si>
  <si>
    <t>REDDING, CA</t>
  </si>
  <si>
    <t>RIVERSIDE-SAN BERNARDINO-ONTARIO, CA</t>
  </si>
  <si>
    <t>SALINAS, CA</t>
  </si>
  <si>
    <t>SAN JOSE-SUNNYVALE-SANTA CLARA (SAN BENITO CNTY), CA</t>
  </si>
  <si>
    <t>SAN JOSE-SUNNYVALE-SANTA CLARA (SANTA CLARA CNTY), CA</t>
  </si>
  <si>
    <t>SANTA CRUZ-WATSONVILLE, CA</t>
  </si>
  <si>
    <t>SANTA MARIA-SANTA BARBARA, CA</t>
  </si>
  <si>
    <t>YUBA CITY, CA</t>
  </si>
  <si>
    <t>COLORADO</t>
  </si>
  <si>
    <t>CONNECTICUT</t>
  </si>
  <si>
    <t>DC + MD/VA SUBURBS</t>
  </si>
  <si>
    <t>DELAWARE</t>
  </si>
  <si>
    <t>MIAMI, FL</t>
  </si>
  <si>
    <t>REST OF FLORIDA</t>
  </si>
  <si>
    <t>ATLANTA, GA</t>
  </si>
  <si>
    <t>REST OF GEORGIA</t>
  </si>
  <si>
    <t>HAWAII, GUAM</t>
  </si>
  <si>
    <t>IDAHO</t>
  </si>
  <si>
    <t>CHICAGO, IL</t>
  </si>
  <si>
    <t>EAST ST. LOUIS, IL</t>
  </si>
  <si>
    <t>SUBURBAN CHICAGO, IL</t>
  </si>
  <si>
    <t>REST OF ILLINOIS</t>
  </si>
  <si>
    <t>INDIANA</t>
  </si>
  <si>
    <t>IOWA</t>
  </si>
  <si>
    <t>KANSAS</t>
  </si>
  <si>
    <t>KENTUCKY</t>
  </si>
  <si>
    <t>NEW ORLEANS, LA</t>
  </si>
  <si>
    <t>REST OF LOUISIANA</t>
  </si>
  <si>
    <t>SOUTHERN MAINE</t>
  </si>
  <si>
    <t>REST OF MAINE</t>
  </si>
  <si>
    <t>BALTIMORE/SURR. CNTYS, MD</t>
  </si>
  <si>
    <t>REST OF MARYLAND</t>
  </si>
  <si>
    <t>METROPOLITAN BOSTON, MA</t>
  </si>
  <si>
    <t>REST OF MASSACHUSETTS</t>
  </si>
  <si>
    <t>DETROIT, MI</t>
  </si>
  <si>
    <t>REST OF MICHIGAN</t>
  </si>
  <si>
    <t>MINNESOTA</t>
  </si>
  <si>
    <t>MISSISSIPPI</t>
  </si>
  <si>
    <t>METROPOLITAN KANSAS CITY, MO</t>
  </si>
  <si>
    <t>METROPOLITAN ST. LOUIS, MO</t>
  </si>
  <si>
    <t>REST OF MISSOURI</t>
  </si>
  <si>
    <t>MONTANA</t>
  </si>
  <si>
    <t>NEBRASKA</t>
  </si>
  <si>
    <t>NEVADA</t>
  </si>
  <si>
    <t>NEW HAMPSHIRE</t>
  </si>
  <si>
    <t>NORTHERN NJ</t>
  </si>
  <si>
    <t>REST OF NEW JERSEY</t>
  </si>
  <si>
    <t>NEW MEXICO</t>
  </si>
  <si>
    <t>MANHATTAN, NY</t>
  </si>
  <si>
    <t>NYC SUBURBS/LONG ISLAND, NY</t>
  </si>
  <si>
    <t>POUGHKPSIE/N NYC SUBURBS, NY</t>
  </si>
  <si>
    <t>QUEENS, NY</t>
  </si>
  <si>
    <t>REST OF NEW YORK</t>
  </si>
  <si>
    <t>NORTH CAROLINA</t>
  </si>
  <si>
    <t>NORTH DAKOTA</t>
  </si>
  <si>
    <t>OHIO</t>
  </si>
  <si>
    <t>OKLAHOMA</t>
  </si>
  <si>
    <t>PORTLAND, OR</t>
  </si>
  <si>
    <t>REST OF OREGON</t>
  </si>
  <si>
    <t>METROPOLITAN PHILADELPHIA, PA</t>
  </si>
  <si>
    <t>REST OF PENNSYLVANIA</t>
  </si>
  <si>
    <t>PUERTO RICO</t>
  </si>
  <si>
    <t>RHODE ISLAND</t>
  </si>
  <si>
    <t>SOUTH CAROLINA</t>
  </si>
  <si>
    <t>SOUTH DAKOTA</t>
  </si>
  <si>
    <t>TENNESSEE</t>
  </si>
  <si>
    <t>AUSTIN, TX</t>
  </si>
  <si>
    <t>BEAUMONT, TX</t>
  </si>
  <si>
    <t>BRAZORIA, TX</t>
  </si>
  <si>
    <t>DALLAS, TX</t>
  </si>
  <si>
    <t>FORT WORTH, TX</t>
  </si>
  <si>
    <t>GALVESTON, TX</t>
  </si>
  <si>
    <t>HOUSTON, TX</t>
  </si>
  <si>
    <t>REST OF TEXAS</t>
  </si>
  <si>
    <t>UTAH</t>
  </si>
  <si>
    <t>VERMONT</t>
  </si>
  <si>
    <t>VIRGINIA</t>
  </si>
  <si>
    <t>VIRGIN ISLANDS</t>
  </si>
  <si>
    <t>SEATTLE (KING CNTY), WA</t>
  </si>
  <si>
    <t>REST OF WASHINGTON</t>
  </si>
  <si>
    <t>WEST VIRGINIA</t>
  </si>
  <si>
    <t>WISCONSIN</t>
  </si>
  <si>
    <t>WYOMING</t>
  </si>
  <si>
    <t>Conversion factor - 2016 (originally listed as 35.8279 in the final rule and then revised by CMS-1631-F2 (3/8/16) due to data errors)</t>
  </si>
  <si>
    <t>Neg press wound tx &gt;50 cm</t>
  </si>
  <si>
    <t>Low frequency non-thermal us</t>
  </si>
  <si>
    <t>Pt eval low complex 20 min</t>
  </si>
  <si>
    <t>Pt eval mod complex 30 min</t>
  </si>
  <si>
    <t>Pt eval high complex 45 min</t>
  </si>
  <si>
    <t>Pt re-eval est plan care</t>
  </si>
  <si>
    <t>Ot eval low complex 30 min</t>
  </si>
  <si>
    <t>Ot eval mod complex 45 min</t>
  </si>
  <si>
    <t>Ot eval high complex 60 min</t>
  </si>
  <si>
    <t>Ot re-eval est plan care</t>
  </si>
  <si>
    <t>97161*</t>
  </si>
  <si>
    <t>97162*</t>
  </si>
  <si>
    <t>97163*</t>
  </si>
  <si>
    <t>97164*</t>
  </si>
  <si>
    <t>97165*</t>
  </si>
  <si>
    <t>97166*</t>
  </si>
  <si>
    <t>97167*</t>
  </si>
  <si>
    <t>97168*</t>
  </si>
  <si>
    <t>Endoscopy swallow (fees) vid</t>
  </si>
  <si>
    <t>Laryngoscopic sensory vid</t>
  </si>
  <si>
    <t>Developmental screen w/score</t>
  </si>
  <si>
    <t>Manual therapy 1/&gt; regions</t>
  </si>
  <si>
    <t>Conversion factor - 2017</t>
  </si>
  <si>
    <t>Conversion factor - 2018</t>
  </si>
  <si>
    <t>Orthc/prostc mgmt sbsq enc</t>
  </si>
  <si>
    <t>97763*</t>
  </si>
  <si>
    <t>G0515</t>
  </si>
  <si>
    <t>0183T</t>
  </si>
  <si>
    <t>GO</t>
  </si>
  <si>
    <t>GP</t>
  </si>
  <si>
    <t>GN</t>
  </si>
  <si>
    <t xml:space="preserve">             Therapy Dispositions (scroll over each number below for descriptions)</t>
  </si>
  <si>
    <t>Disposition Code</t>
  </si>
  <si>
    <t xml:space="preserve"> Definition of Disposition Code</t>
  </si>
  <si>
    <t>The Medicare physician fee schedule (MPFS) abstract file does not contain prices for these codes – they are contractor-priced.  Proper payment for these codes under the MPFS is determined by the A/B MACs.</t>
  </si>
  <si>
    <t>These Healthcare Procedure Coding System/Common Procedural Terminology (HCPCS/CPT) codes are bundled under the MPFS.  Regardless of whether they are billed alone or in conjunction with another therapy code, never make payment separately for these codes.  If billed alone, these codes shall be denied using the existing MSN language.  For remittance advice notices, use group code CO and claim adjustment reason code 97 that says: Payment is included in the allowance for another service/procedure.  Use reason code 97 to deny a procedure code that should have been bundled.  Alternatively, reason code B15, which has the same intent, may also be used.</t>
  </si>
  <si>
    <t xml:space="preserve">If billed by a hospital or a Critical Access Hospital (CAH), these HCPCS/CPT codes are always paid as non-therapy services for hospital or CAH outpatients. Payment for these codes is always made using the respective payment methodology, e.g., Outpatient Prospective Payment System (OPPS) for OPPS hospitals or under the applicable cost-based method for CAHs. </t>
  </si>
  <si>
    <t>If billed by a hospital or a CAH, these OPPS-designated “sometimes therapy” HCPCS/CPT codes may be paid as non-therapy services for hospital or CAH outpatients. When these “sometimes therapy” codes are furnished by a qualified therapist under a therapy plan of care, the requirements for the MPFS-designated “sometimes therapy” codes, described in disposition ‘7’, apply.</t>
  </si>
  <si>
    <t xml:space="preserve">These evauluation and re-evaluation codes require a specific therapy modifier − GP, GO, or GN − to indicate when the evaluative service is furnished under a physical therapy, occupational therapy, or speech-language pathology plan of care, respectively.  See related Change Requests (CR): CR 9698 and CR 10176.  </t>
  </si>
  <si>
    <t>Conversion factor - 2019</t>
  </si>
  <si>
    <t>Conversion factor - 2020</t>
  </si>
  <si>
    <t>12/31/2019</t>
  </si>
  <si>
    <t>01/01/2020</t>
  </si>
  <si>
    <t>90901</t>
  </si>
  <si>
    <t>90912</t>
  </si>
  <si>
    <t>Bfb training 1st 15 min</t>
  </si>
  <si>
    <t>90913</t>
  </si>
  <si>
    <t>Bfb training ea addl 15 min</t>
  </si>
  <si>
    <t>92520</t>
  </si>
  <si>
    <t>92608</t>
  </si>
  <si>
    <t>92610</t>
  </si>
  <si>
    <t>92611</t>
  </si>
  <si>
    <t>92612</t>
  </si>
  <si>
    <t>92614</t>
  </si>
  <si>
    <t>92616</t>
  </si>
  <si>
    <t>95851</t>
  </si>
  <si>
    <t>95852</t>
  </si>
  <si>
    <t>95992</t>
  </si>
  <si>
    <t>96105</t>
  </si>
  <si>
    <t>97129</t>
  </si>
  <si>
    <t>Ther ivntj 1st 15 min</t>
  </si>
  <si>
    <t>97130</t>
  </si>
  <si>
    <t>Ther ivntj ea addl 15 min</t>
  </si>
  <si>
    <t>97597</t>
  </si>
  <si>
    <t>97598</t>
  </si>
  <si>
    <t>Rmvl devital tis addl 20cm/&lt;</t>
  </si>
  <si>
    <t>97605</t>
  </si>
  <si>
    <t>Neg press wound tx &lt;=50 cm</t>
  </si>
  <si>
    <t>97606</t>
  </si>
  <si>
    <t>97607</t>
  </si>
  <si>
    <t>Neg press wnd tx &lt;=50 sq cm</t>
  </si>
  <si>
    <t>97608</t>
  </si>
  <si>
    <t>97610</t>
  </si>
  <si>
    <t>Orthotic mgmt&amp;traing 1st enc</t>
  </si>
  <si>
    <t>Prosthetic traing 1st enc</t>
  </si>
  <si>
    <t>*</t>
  </si>
  <si>
    <t>Status indicator R: Restricted coverage and special coverage instructions apply. May be contractor priced if no RVUs are shown.</t>
  </si>
  <si>
    <r>
      <t>92605</t>
    </r>
    <r>
      <rPr>
        <vertAlign val="superscript"/>
        <sz val="10"/>
        <rFont val="Tahoma"/>
        <family val="2"/>
      </rPr>
      <t>1</t>
    </r>
  </si>
  <si>
    <r>
      <t>92606</t>
    </r>
    <r>
      <rPr>
        <vertAlign val="superscript"/>
        <sz val="10"/>
        <rFont val="Tahoma"/>
        <family val="2"/>
      </rPr>
      <t>1</t>
    </r>
  </si>
  <si>
    <r>
      <t>92618</t>
    </r>
    <r>
      <rPr>
        <vertAlign val="superscript"/>
        <sz val="10"/>
        <rFont val="Tahoma"/>
        <family val="2"/>
      </rPr>
      <t>1</t>
    </r>
  </si>
  <si>
    <r>
      <t>97010</t>
    </r>
    <r>
      <rPr>
        <vertAlign val="superscript"/>
        <sz val="10"/>
        <rFont val="Tahoma"/>
        <family val="2"/>
      </rPr>
      <t>1</t>
    </r>
  </si>
  <si>
    <r>
      <t>97602</t>
    </r>
    <r>
      <rPr>
        <vertAlign val="superscript"/>
        <sz val="10"/>
        <rFont val="Tahoma"/>
        <family val="2"/>
      </rPr>
      <t>1</t>
    </r>
  </si>
  <si>
    <r>
      <t>97039</t>
    </r>
    <r>
      <rPr>
        <vertAlign val="superscript"/>
        <sz val="10"/>
        <rFont val="Tahoma"/>
        <family val="2"/>
      </rPr>
      <t>2</t>
    </r>
  </si>
  <si>
    <r>
      <t>97139</t>
    </r>
    <r>
      <rPr>
        <vertAlign val="superscript"/>
        <sz val="10"/>
        <rFont val="Tahoma"/>
        <family val="2"/>
      </rPr>
      <t>2</t>
    </r>
  </si>
  <si>
    <r>
      <t>97799</t>
    </r>
    <r>
      <rPr>
        <vertAlign val="superscript"/>
        <sz val="10"/>
        <rFont val="Tahoma"/>
        <family val="2"/>
      </rPr>
      <t>2</t>
    </r>
  </si>
  <si>
    <r>
      <t>97026*</t>
    </r>
    <r>
      <rPr>
        <vertAlign val="superscript"/>
        <sz val="10"/>
        <rFont val="Tahoma"/>
        <family val="2"/>
      </rPr>
      <t>4</t>
    </r>
  </si>
  <si>
    <r>
      <t>V5299</t>
    </r>
    <r>
      <rPr>
        <vertAlign val="superscript"/>
        <sz val="10"/>
        <rFont val="Tahoma"/>
        <family val="2"/>
      </rPr>
      <t>4</t>
    </r>
  </si>
  <si>
    <r>
      <t>96110</t>
    </r>
    <r>
      <rPr>
        <vertAlign val="superscript"/>
        <sz val="10"/>
        <rFont val="Tahoma"/>
        <family val="2"/>
      </rPr>
      <t>3</t>
    </r>
  </si>
  <si>
    <t>Status indicator B: Bundled into payment for other services. If RVUs are shown, they are not used for Medicare payment.</t>
  </si>
  <si>
    <t>Status indicator N: Noncovered service. Medicare will not make payment. If RVUs are shown, they are not used for Medicare payment.</t>
  </si>
  <si>
    <t>Status indicator C: Contractor priced. Contractors will establish actual payment.</t>
  </si>
  <si>
    <t>Conversion Factor (CF) for 2021</t>
  </si>
  <si>
    <t>CPT copyright 2021 American Medical Association. All rights reserved. CPT is a registered trademark of the American Medical Association</t>
  </si>
  <si>
    <t>LeadingAge Therapy Rate Calculation Tool ®  Copyright © 2021 LeadingAge. All Rights Reserved. Any reproduction of these calculators or use thereof for commercial purposes without permission from LeadingAge is strictly prohibited.</t>
  </si>
  <si>
    <t>Year 2021 Paym Rate Under MPPR</t>
  </si>
  <si>
    <t>Year 2021 Paym Rate</t>
  </si>
  <si>
    <t>Conversion factor - 2021</t>
  </si>
  <si>
    <t>G2010</t>
  </si>
  <si>
    <t>G2012</t>
  </si>
  <si>
    <t>G2061</t>
  </si>
  <si>
    <t>G2062</t>
  </si>
  <si>
    <t>G2063</t>
  </si>
  <si>
    <t>G2250</t>
  </si>
  <si>
    <t>G2251</t>
  </si>
  <si>
    <t xml:space="preserve">These codes are “always therapy” services, regardless of who performs them.  These codes always require a therapy modifier − GP, GO, or GN − to indicate that they're furnished under a physical therapy, occupational therapy, or speech-language pathology plan of care, respectively.  </t>
  </si>
  <si>
    <t>These HCPCS/CPT codes represent “sometimes therapy” services. However, these codes are “always therapy” services 
when furnished by a therapist and in this situation require the use of a therapy modifier − GP, GO or GN − in order to indicate the service is furnished under a physical therapy, occupational therapy, or speech-language pathology plan of care, respectively.
When these “sometimes therapy” codes are not considered therapy services, the therapy thresholds and therapy modifiers do not apply. Codes marked ‘7’ are not therapy services when:
  • It is not appropriate to bill the service under a therapy plan of care, and
  • They are billed by practitioners who are not therapists, e.g., physicians, clinical nurse specialists, nurse practitioners, physician assistants, and psychologists. 
While this disposition designates that a particular HCPCS/CPT code will not of itself always indicate that a therapy service was rendered, these codes always represent therapy services when rendered by therapists or by practitioners who are not therapists in situations where the service provided is integral to an outpatient rehabilitation therapy plan of care.  For these situations, these codes must always have a therapy modifier. For example, when the service is rendered by either a doctor of medicine or a nurse practitioner (acting within the scope of his or her license when performing such service), with the goal of rehabilitation, a therapy modifier is required.  When there is doubt about whether a service should be part of a therapy plan of care, the contractor shall make that determination.</t>
  </si>
  <si>
    <t xml:space="preserve">NOTE:  Functional Reporting requirements have been discontinued.  Effective for dates of service on and after January 1, 2019, these HCPCS codes and their severity modifiers are no longer required to be reported on claims or documented in medical records.  The below instructions apply only to dates of service when the Functional Reporting requirements were effective: January 1, 2013 through December 31, 2018.  See related Change Request 11120.  These nonpayble HCPCS G-codes are used only for required Functional Reporting.  These HCPCS G-codes are considered “always therapy” codes in that they always require the use of a therapy modifier − GP, GO, or GN − to indicate they're furnished under a physical therapy, occupational therapy, or speech-language pathology plan of care, respectively.  In addition, these nonpayable G-codes always require a severity modifier, in the range CH through CN, to indicate the applicable percentage of impairment, limitation, or restriction.  See the Medicare Claims Processing Manual, Chapter 5, Section 10.6 for more details on Functional Reporting including severity modifier defintions. </t>
  </si>
  <si>
    <t xml:space="preserve">These HCPCS/CPT codes are for services furnished virtually that represent a type of sometimes therapy services that we’ve collectively termed “communication technology-based services” (CTBS).  Added as permanent codes in the CY 2021 PFS final rule are the E-visits (98970 ─ 98972), remote evaluation (G2250), virtual check-ins (G2251).  The telephone assessment and management services (Codes 98966 – 98968) were effective March 1, 2020 and are valid only for the duration of the public health emergency (PHE) for COVID-19 – they expire when the PHE ends.    These codes are “always therapy” services when furnished by a therapist and in these situations require the use of a therapy modifier − GP, GO or GN − in order to indicate the service is furnished under a physical therapy, occupational therapy, or speech-language pathology plan of care, respectively.  Please see CR12126 or MM12126 and CR11791 or MM11791 for reference.  
Codes marked “10” are not therapy services when both of the following conditions are met:
  • It is not appropriate to bill the service under a therapy plan of care, and
  • They are billed by practitioners who are not therapists, such as physicians, clinical nurse specialists, nurse practitioners, physician assistants, psychologists, social workers, etc., who may also be able to report them. 
These codes may be used when the related service is furnished by a therapist who established/ establishes the therapy plan or who assumes responsibility for the plan, including the therapist in private practice who independently bills for his/her services and the therapist whose services are billed by the institutional provider of therapy services.  Although these services are furnished virtually, they must be reasonable and necessary and documented in the medical record. </t>
  </si>
  <si>
    <r>
      <t xml:space="preserve">Pt B Therapy 2021 Rate Calculation  </t>
    </r>
    <r>
      <rPr>
        <b/>
        <sz val="11"/>
        <color indexed="16"/>
        <rFont val="Arial"/>
        <family val="2"/>
      </rPr>
      <t>January 1, 2021 - Dec 31, 2021    Final Rule</t>
    </r>
  </si>
  <si>
    <t>98966</t>
  </si>
  <si>
    <t>98967</t>
  </si>
  <si>
    <t>98968</t>
  </si>
  <si>
    <t>98970</t>
  </si>
  <si>
    <t>98971</t>
  </si>
  <si>
    <t>98972</t>
  </si>
  <si>
    <t>Hc pro phone call 5-10 min</t>
  </si>
  <si>
    <t>Hc pro phone call 11-20 min</t>
  </si>
  <si>
    <t>Hc pro phone call 21-30 min</t>
  </si>
  <si>
    <t>Qnhp ol dig assmt&amp;mgmt 5-10</t>
  </si>
  <si>
    <t>Qnhp ol dig assmt&amp;mgmt 11-20</t>
  </si>
  <si>
    <t>Qnhp ol dig assmt&amp;mgmt 21+</t>
  </si>
  <si>
    <t>Remot img sub by pt, non e/m</t>
  </si>
  <si>
    <t>Brief chkin, 5-10, non-e/m</t>
  </si>
  <si>
    <t>SACRAMENTO-ROSEVILLE-FOLSOM, CA</t>
  </si>
  <si>
    <t>SAN DIEGO-CHULA VISTA-CARLSBAD, CA</t>
  </si>
  <si>
    <t>SAN FRANCISCO-OAKLAND-BERKELEY (ALAMEDA/CONTRA COSTA CNTY), CA</t>
  </si>
  <si>
    <t>SAN FRANCISCO-OAKLAND-BERKELEY (MARIN CNTY), CA</t>
  </si>
  <si>
    <t>SAN FRANCISCO-OAKLAND-BERKELEY (SAN FRANCISCO CNTY), CA</t>
  </si>
  <si>
    <t>SAN FRANCISCO-OAKLAND-BERKELEY (SAN MATEO CNTY), CA</t>
  </si>
  <si>
    <t>SAN LUIS OBISPO-PASO ROBLES, CA</t>
  </si>
  <si>
    <t>SANTA ROSA-PETALUMA, CA</t>
  </si>
  <si>
    <t>STOCKTON, CA</t>
  </si>
  <si>
    <t>VALLEJO, CA</t>
  </si>
  <si>
    <t>VISALIA, CA</t>
  </si>
  <si>
    <t>REST OF CALIFORNIA</t>
  </si>
  <si>
    <t>FORT LAUDERDALE, FL</t>
  </si>
  <si>
    <t>January 1, 2021 through December 31, 2021 GPCIs</t>
  </si>
  <si>
    <t xml:space="preserve"> [updated February 3, 2021]</t>
  </si>
  <si>
    <t>The 20% beneficiary co-pay is calculated as 20% of the full amount in the columns on the left. But due to the Sequester, Medicare will only pay 98% of its share. Thus, the total amount (including the co-pay and Medicare's share) to be paid is .984 of the amounts in the columns on the left. NOTE: The Consolidated Appropriations Act, 2021 suspended this 2% payment reduction (sequestration) through March 31,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</si>
</sst>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4" formatCode="_(&quot;$&quot;* #,##0.00_);_(&quot;$&quot;* \(#,##0.00\);_(&quot;$&quot;* &quot;-&quot;??_);_(@_)"/>
    <numFmt numFmtId="164" formatCode="&quot;$&quot;#,##0.0000"/>
    <numFmt numFmtId="165" formatCode="0.000"/>
    <numFmt numFmtId="166" formatCode="&quot;$&quot;#,##0.00"/>
    <numFmt numFmtId="167" formatCode="&quot;$&quot;#,##0.0000_);[Red]\(&quot;$&quot;#,##0.0000\)"/>
    <numFmt numFmtId="168" formatCode="00000"/>
    <numFmt numFmtId="169" formatCode="00"/>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8"/>
      <color indexed="81"/>
      <name val="Tahoma"/>
      <family val="2"/>
    </font>
    <font>
      <sz val="8"/>
      <color indexed="81"/>
      <name val="Tahoma"/>
      <family val="2"/>
    </font>
    <font>
      <b/>
      <sz val="10"/>
      <name val="Tahoma"/>
      <family val="2"/>
    </font>
    <font>
      <i/>
      <sz val="10"/>
      <name val="Tahoma"/>
      <family val="2"/>
    </font>
    <font>
      <sz val="10"/>
      <name val="Tahoma"/>
      <family val="2"/>
    </font>
    <font>
      <b/>
      <i/>
      <sz val="10"/>
      <color indexed="10"/>
      <name val="Tahoma"/>
      <family val="2"/>
    </font>
    <font>
      <b/>
      <i/>
      <sz val="10"/>
      <name val="Tahoma"/>
      <family val="2"/>
    </font>
    <font>
      <b/>
      <sz val="10"/>
      <color indexed="8"/>
      <name val="Times New Roman"/>
      <family val="1"/>
    </font>
    <font>
      <b/>
      <vertAlign val="superscript"/>
      <sz val="10"/>
      <color indexed="8"/>
      <name val="Times New Roman"/>
      <family val="1"/>
    </font>
    <font>
      <b/>
      <u/>
      <sz val="10"/>
      <name val="Tahoma"/>
      <family val="2"/>
    </font>
    <font>
      <sz val="11"/>
      <color theme="1"/>
      <name val="Calibri"/>
      <family val="2"/>
      <scheme val="minor"/>
    </font>
    <font>
      <b/>
      <sz val="11"/>
      <color theme="1"/>
      <name val="Calibri"/>
      <family val="2"/>
      <scheme val="minor"/>
    </font>
    <font>
      <sz val="11"/>
      <color theme="1"/>
      <name val="Wingdings"/>
      <charset val="2"/>
    </font>
    <font>
      <b/>
      <sz val="12"/>
      <color theme="1"/>
      <name val="Calibri"/>
      <family val="2"/>
      <scheme val="minor"/>
    </font>
    <font>
      <b/>
      <sz val="10"/>
      <color theme="0"/>
      <name val="Tahoma"/>
      <family val="2"/>
    </font>
    <font>
      <b/>
      <sz val="11"/>
      <color theme="1"/>
      <name val="Calibri"/>
      <family val="2"/>
    </font>
    <font>
      <b/>
      <sz val="10"/>
      <color theme="1"/>
      <name val="Times New Roman"/>
      <family val="1"/>
    </font>
    <font>
      <sz val="10"/>
      <color theme="1"/>
      <name val="Times New Roman"/>
      <family val="1"/>
    </font>
    <font>
      <sz val="10"/>
      <color rgb="FF000000"/>
      <name val="Times New Roman"/>
      <family val="1"/>
    </font>
    <font>
      <i/>
      <sz val="9"/>
      <color theme="5" tint="-0.249977111117893"/>
      <name val="Tahoma"/>
      <family val="2"/>
    </font>
    <font>
      <sz val="10"/>
      <color theme="0"/>
      <name val="Arial"/>
      <family val="2"/>
    </font>
    <font>
      <sz val="9"/>
      <color indexed="81"/>
      <name val="Tahoma"/>
      <family val="2"/>
    </font>
    <font>
      <b/>
      <sz val="14"/>
      <color indexed="16"/>
      <name val="Arial"/>
      <family val="2"/>
    </font>
    <font>
      <b/>
      <sz val="11"/>
      <color indexed="16"/>
      <name val="Arial"/>
      <family val="2"/>
    </font>
    <font>
      <sz val="10"/>
      <name val="Arial"/>
      <family val="2"/>
    </font>
    <font>
      <b/>
      <i/>
      <sz val="10"/>
      <color indexed="16"/>
      <name val="Times New Roman"/>
      <family val="1"/>
    </font>
    <font>
      <b/>
      <sz val="10"/>
      <color indexed="16"/>
      <name val="Times New Roman"/>
      <family val="1"/>
    </font>
    <font>
      <sz val="10"/>
      <color indexed="16"/>
      <name val="Times New Roman"/>
      <family val="1"/>
    </font>
    <font>
      <i/>
      <sz val="9"/>
      <name val="Tahoma"/>
      <family val="2"/>
    </font>
    <font>
      <sz val="11"/>
      <name val="Calibri"/>
      <family val="2"/>
      <scheme val="minor"/>
    </font>
    <font>
      <sz val="12"/>
      <color theme="1"/>
      <name val="Calibri"/>
      <family val="2"/>
      <scheme val="minor"/>
    </font>
    <font>
      <sz val="12"/>
      <color rgb="FF000000"/>
      <name val="Calibri"/>
      <family val="2"/>
      <scheme val="minor"/>
    </font>
    <font>
      <b/>
      <sz val="9"/>
      <name val="Tahoma"/>
      <family val="2"/>
    </font>
    <font>
      <vertAlign val="superscript"/>
      <sz val="10"/>
      <name val="Tahoma"/>
      <family val="2"/>
    </font>
    <font>
      <sz val="9"/>
      <color indexed="81"/>
      <name val="Tahoma"/>
      <charset val="1"/>
    </font>
    <font>
      <b/>
      <sz val="9"/>
      <color indexed="81"/>
      <name val="Tahoma"/>
      <charset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theme="0" tint="-0.14996795556505021"/>
        <bgColor indexed="64"/>
      </patternFill>
    </fill>
    <fill>
      <patternFill patternType="solid">
        <fgColor rgb="FFFFFF00"/>
        <bgColor indexed="64"/>
      </patternFill>
    </fill>
    <fill>
      <patternFill patternType="solid">
        <fgColor theme="1"/>
        <bgColor indexed="64"/>
      </patternFill>
    </fill>
    <fill>
      <patternFill patternType="solid">
        <fgColor rgb="FFFF66FF"/>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ck">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diagonal/>
    </border>
    <border>
      <left style="thin">
        <color indexed="64"/>
      </left>
      <right/>
      <top/>
      <bottom style="thin">
        <color indexed="64"/>
      </bottom>
      <diagonal/>
    </border>
  </borders>
  <cellStyleXfs count="5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9" fillId="0" borderId="0" applyNumberFormat="0" applyFill="0" applyBorder="0" applyAlignment="0" applyProtection="0">
      <alignment vertical="top"/>
      <protection locked="0"/>
    </xf>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38" fillId="0" borderId="0"/>
    <xf numFmtId="0" fontId="27" fillId="0" borderId="0"/>
    <xf numFmtId="0" fontId="6"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6" fillId="0" borderId="0"/>
    <xf numFmtId="44" fontId="6" fillId="0" borderId="0" applyFont="0" applyFill="0" applyBorder="0" applyAlignment="0" applyProtection="0"/>
    <xf numFmtId="9" fontId="52" fillId="0" borderId="0" applyFont="0" applyFill="0" applyBorder="0" applyAlignment="0" applyProtection="0"/>
    <xf numFmtId="0" fontId="5" fillId="0" borderId="0"/>
    <xf numFmtId="0" fontId="4" fillId="0" borderId="0"/>
    <xf numFmtId="0" fontId="3" fillId="0" borderId="0"/>
    <xf numFmtId="0" fontId="2" fillId="0" borderId="0"/>
  </cellStyleXfs>
  <cellXfs count="171">
    <xf numFmtId="0" fontId="0" fillId="0" borderId="0" xfId="0"/>
    <xf numFmtId="165" fontId="30" fillId="25" borderId="10" xfId="0" applyNumberFormat="1" applyFont="1" applyFill="1" applyBorder="1" applyAlignment="1" applyProtection="1">
      <alignment horizontal="center"/>
      <protection hidden="1"/>
    </xf>
    <xf numFmtId="0" fontId="32" fillId="0" borderId="0" xfId="0" applyFont="1" applyBorder="1" applyProtection="1">
      <protection hidden="1"/>
    </xf>
    <xf numFmtId="165" fontId="32" fillId="0" borderId="0" xfId="0" applyNumberFormat="1" applyFont="1" applyFill="1" applyBorder="1" applyProtection="1">
      <protection hidden="1"/>
    </xf>
    <xf numFmtId="164" fontId="30" fillId="0" borderId="0" xfId="0" applyNumberFormat="1" applyFont="1" applyProtection="1">
      <protection hidden="1"/>
    </xf>
    <xf numFmtId="0" fontId="30" fillId="0" borderId="0" xfId="0" applyFont="1" applyBorder="1" applyProtection="1">
      <protection hidden="1"/>
    </xf>
    <xf numFmtId="0" fontId="33" fillId="0" borderId="0" xfId="0" applyFont="1" applyBorder="1" applyProtection="1">
      <protection hidden="1"/>
    </xf>
    <xf numFmtId="0" fontId="34" fillId="0" borderId="10" xfId="0" applyFont="1" applyBorder="1" applyAlignment="1" applyProtection="1">
      <alignment horizontal="center"/>
      <protection hidden="1"/>
    </xf>
    <xf numFmtId="0" fontId="30" fillId="0" borderId="0" xfId="0" applyFont="1" applyBorder="1" applyAlignment="1" applyProtection="1">
      <alignment horizontal="right"/>
      <protection hidden="1"/>
    </xf>
    <xf numFmtId="2" fontId="32" fillId="0" borderId="0" xfId="0" applyNumberFormat="1" applyFont="1" applyBorder="1" applyProtection="1">
      <protection hidden="1"/>
    </xf>
    <xf numFmtId="0" fontId="30" fillId="24" borderId="12" xfId="0" applyFont="1" applyFill="1" applyBorder="1" applyAlignment="1" applyProtection="1">
      <alignment horizontal="center"/>
      <protection hidden="1"/>
    </xf>
    <xf numFmtId="0" fontId="32" fillId="24" borderId="13" xfId="0" applyFont="1" applyFill="1" applyBorder="1" applyProtection="1">
      <protection hidden="1"/>
    </xf>
    <xf numFmtId="0" fontId="30" fillId="24" borderId="13" xfId="0" applyFont="1" applyFill="1" applyBorder="1" applyAlignment="1" applyProtection="1">
      <alignment horizontal="center" wrapText="1"/>
      <protection hidden="1"/>
    </xf>
    <xf numFmtId="0" fontId="30" fillId="24" borderId="14" xfId="0" applyFont="1" applyFill="1" applyBorder="1" applyAlignment="1" applyProtection="1">
      <alignment horizontal="center" wrapText="1"/>
      <protection hidden="1"/>
    </xf>
    <xf numFmtId="2" fontId="32" fillId="0" borderId="0" xfId="0" applyNumberFormat="1" applyFont="1" applyFill="1" applyBorder="1" applyProtection="1">
      <protection hidden="1"/>
    </xf>
    <xf numFmtId="0" fontId="32" fillId="0" borderId="0" xfId="0" applyFont="1" applyFill="1" applyBorder="1" applyProtection="1">
      <protection hidden="1"/>
    </xf>
    <xf numFmtId="0" fontId="30" fillId="24" borderId="15" xfId="0" applyFont="1" applyFill="1" applyBorder="1" applyAlignment="1" applyProtection="1">
      <alignment horizontal="center"/>
      <protection hidden="1"/>
    </xf>
    <xf numFmtId="0" fontId="30" fillId="24" borderId="16" xfId="0" applyFont="1" applyFill="1" applyBorder="1" applyAlignment="1" applyProtection="1">
      <alignment horizontal="center"/>
      <protection hidden="1"/>
    </xf>
    <xf numFmtId="0" fontId="30" fillId="24" borderId="16" xfId="0" applyFont="1" applyFill="1" applyBorder="1" applyAlignment="1" applyProtection="1">
      <alignment horizontal="center" vertical="top"/>
      <protection hidden="1"/>
    </xf>
    <xf numFmtId="2" fontId="32" fillId="0" borderId="10" xfId="0" applyNumberFormat="1" applyFont="1" applyFill="1" applyBorder="1" applyProtection="1">
      <protection hidden="1"/>
    </xf>
    <xf numFmtId="2" fontId="32" fillId="0" borderId="10" xfId="0" applyNumberFormat="1" applyFont="1" applyFill="1" applyBorder="1" applyAlignment="1" applyProtection="1">
      <alignment horizontal="right"/>
      <protection hidden="1"/>
    </xf>
    <xf numFmtId="166" fontId="32" fillId="0" borderId="10" xfId="0" applyNumberFormat="1" applyFont="1" applyFill="1" applyBorder="1" applyProtection="1">
      <protection hidden="1"/>
    </xf>
    <xf numFmtId="0" fontId="32" fillId="0" borderId="10" xfId="0" applyFont="1" applyFill="1" applyBorder="1" applyProtection="1">
      <protection hidden="1"/>
    </xf>
    <xf numFmtId="0" fontId="32" fillId="0" borderId="0" xfId="0" applyFont="1" applyBorder="1" applyAlignment="1" applyProtection="1">
      <alignment horizontal="right"/>
      <protection hidden="1"/>
    </xf>
    <xf numFmtId="0" fontId="32" fillId="0" borderId="0" xfId="0" applyFont="1" applyBorder="1" applyAlignment="1" applyProtection="1">
      <alignment horizontal="left"/>
      <protection hidden="1"/>
    </xf>
    <xf numFmtId="0" fontId="30" fillId="0" borderId="0" xfId="0" applyFont="1" applyBorder="1" applyAlignment="1" applyProtection="1">
      <alignment horizontal="left"/>
      <protection hidden="1"/>
    </xf>
    <xf numFmtId="164" fontId="32" fillId="0" borderId="0" xfId="0" applyNumberFormat="1" applyFont="1" applyBorder="1" applyAlignment="1" applyProtection="1">
      <alignment horizontal="left"/>
      <protection hidden="1"/>
    </xf>
    <xf numFmtId="164" fontId="32" fillId="0" borderId="0" xfId="0" applyNumberFormat="1" applyFont="1" applyAlignment="1" applyProtection="1">
      <alignment horizontal="left"/>
      <protection hidden="1"/>
    </xf>
    <xf numFmtId="0" fontId="32" fillId="0" borderId="0" xfId="0" applyFont="1" applyAlignment="1" applyProtection="1">
      <alignment vertical="center" wrapText="1"/>
      <protection hidden="1"/>
    </xf>
    <xf numFmtId="0" fontId="32" fillId="0" borderId="0" xfId="0" applyFont="1" applyAlignment="1" applyProtection="1">
      <alignment wrapText="1"/>
      <protection hidden="1"/>
    </xf>
    <xf numFmtId="164" fontId="30" fillId="0" borderId="0" xfId="0" applyNumberFormat="1" applyFont="1" applyBorder="1" applyProtection="1">
      <protection hidden="1"/>
    </xf>
    <xf numFmtId="8" fontId="32" fillId="0" borderId="0" xfId="0" applyNumberFormat="1" applyFont="1" applyBorder="1" applyProtection="1">
      <protection hidden="1"/>
    </xf>
    <xf numFmtId="0" fontId="32" fillId="0" borderId="0" xfId="0" applyFont="1" applyBorder="1" applyAlignment="1" applyProtection="1">
      <alignment vertical="top" wrapText="1"/>
      <protection hidden="1"/>
    </xf>
    <xf numFmtId="164" fontId="32" fillId="0" borderId="0" xfId="0" applyNumberFormat="1" applyFont="1" applyBorder="1" applyAlignment="1" applyProtection="1">
      <alignment horizontal="left" vertical="center" wrapText="1"/>
      <protection hidden="1"/>
    </xf>
    <xf numFmtId="166" fontId="32" fillId="0" borderId="0" xfId="0" applyNumberFormat="1" applyFont="1" applyFill="1" applyBorder="1" applyProtection="1">
      <protection hidden="1"/>
    </xf>
    <xf numFmtId="168" fontId="43" fillId="0" borderId="0" xfId="0" applyNumberFormat="1" applyFont="1" applyAlignment="1">
      <alignment horizontal="left"/>
    </xf>
    <xf numFmtId="168" fontId="44" fillId="0" borderId="17" xfId="0" applyNumberFormat="1" applyFont="1" applyBorder="1" applyAlignment="1">
      <alignment horizontal="left" wrapText="1"/>
    </xf>
    <xf numFmtId="169" fontId="44" fillId="0" borderId="18" xfId="0" applyNumberFormat="1" applyFont="1" applyBorder="1" applyAlignment="1">
      <alignment horizontal="left" wrapText="1"/>
    </xf>
    <xf numFmtId="0" fontId="44" fillId="0" borderId="18" xfId="0" applyFont="1" applyBorder="1" applyAlignment="1">
      <alignment horizontal="center" wrapText="1"/>
    </xf>
    <xf numFmtId="0" fontId="44" fillId="0" borderId="19" xfId="0" applyFont="1" applyBorder="1" applyAlignment="1">
      <alignment horizontal="center" wrapText="1"/>
    </xf>
    <xf numFmtId="0" fontId="44" fillId="0" borderId="20" xfId="0" applyFont="1" applyBorder="1" applyAlignment="1">
      <alignment horizontal="center" wrapText="1"/>
    </xf>
    <xf numFmtId="0" fontId="44" fillId="0" borderId="21" xfId="0" applyFont="1" applyBorder="1" applyAlignment="1">
      <alignment horizontal="center" wrapText="1"/>
    </xf>
    <xf numFmtId="168" fontId="45" fillId="0" borderId="22" xfId="0" applyNumberFormat="1" applyFont="1" applyBorder="1" applyAlignment="1">
      <alignment horizontal="left"/>
    </xf>
    <xf numFmtId="169" fontId="45" fillId="0" borderId="23" xfId="0" applyNumberFormat="1" applyFont="1" applyBorder="1" applyAlignment="1">
      <alignment horizontal="left"/>
    </xf>
    <xf numFmtId="0" fontId="45" fillId="0" borderId="23" xfId="0" applyFont="1" applyBorder="1"/>
    <xf numFmtId="165" fontId="45" fillId="0" borderId="23" xfId="0" applyNumberFormat="1" applyFont="1" applyBorder="1" applyAlignment="1">
      <alignment horizontal="center"/>
    </xf>
    <xf numFmtId="165" fontId="45" fillId="0" borderId="24" xfId="0" applyNumberFormat="1" applyFont="1" applyBorder="1" applyAlignment="1">
      <alignment horizontal="center"/>
    </xf>
    <xf numFmtId="165" fontId="45" fillId="0" borderId="25" xfId="0" applyNumberFormat="1" applyFont="1" applyBorder="1" applyAlignment="1">
      <alignment horizontal="center"/>
    </xf>
    <xf numFmtId="165" fontId="46" fillId="0" borderId="23" xfId="0" applyNumberFormat="1" applyFont="1" applyBorder="1" applyAlignment="1">
      <alignment horizontal="center"/>
    </xf>
    <xf numFmtId="0" fontId="8" fillId="0" borderId="26" xfId="0" applyFont="1" applyBorder="1"/>
    <xf numFmtId="165" fontId="45" fillId="0" borderId="20" xfId="0" applyNumberFormat="1" applyFont="1" applyBorder="1" applyAlignment="1">
      <alignment horizontal="center"/>
    </xf>
    <xf numFmtId="168" fontId="45" fillId="0" borderId="22" xfId="0" applyNumberFormat="1" applyFont="1" applyFill="1" applyBorder="1" applyAlignment="1">
      <alignment horizontal="left"/>
    </xf>
    <xf numFmtId="169" fontId="45" fillId="0" borderId="23" xfId="0" applyNumberFormat="1" applyFont="1" applyFill="1" applyBorder="1" applyAlignment="1">
      <alignment horizontal="left"/>
    </xf>
    <xf numFmtId="0" fontId="45" fillId="0" borderId="23" xfId="0" applyFont="1" applyFill="1" applyBorder="1"/>
    <xf numFmtId="165" fontId="45" fillId="0" borderId="23" xfId="0" applyNumberFormat="1" applyFont="1" applyFill="1" applyBorder="1" applyAlignment="1">
      <alignment horizontal="center"/>
    </xf>
    <xf numFmtId="165" fontId="45" fillId="0" borderId="25" xfId="0" applyNumberFormat="1" applyFont="1" applyFill="1" applyBorder="1" applyAlignment="1">
      <alignment horizontal="center"/>
    </xf>
    <xf numFmtId="165" fontId="46" fillId="0" borderId="23" xfId="0" applyNumberFormat="1" applyFont="1" applyFill="1" applyBorder="1" applyAlignment="1">
      <alignment horizontal="center"/>
    </xf>
    <xf numFmtId="165" fontId="32" fillId="0" borderId="0" xfId="0" applyNumberFormat="1" applyFont="1" applyFill="1" applyBorder="1" applyAlignment="1" applyProtection="1">
      <alignment horizontal="center"/>
      <protection hidden="1"/>
    </xf>
    <xf numFmtId="0" fontId="32" fillId="0" borderId="0" xfId="0" applyFont="1" applyBorder="1" applyAlignment="1" applyProtection="1">
      <alignment horizontal="center"/>
      <protection hidden="1"/>
    </xf>
    <xf numFmtId="166" fontId="32" fillId="0" borderId="10" xfId="0" applyNumberFormat="1" applyFont="1" applyBorder="1" applyAlignment="1" applyProtection="1">
      <alignment horizontal="center"/>
      <protection hidden="1"/>
    </xf>
    <xf numFmtId="166" fontId="32" fillId="0" borderId="0" xfId="0" applyNumberFormat="1" applyFont="1" applyFill="1" applyBorder="1" applyAlignment="1" applyProtection="1">
      <alignment horizontal="center"/>
      <protection hidden="1"/>
    </xf>
    <xf numFmtId="0" fontId="0" fillId="0" borderId="0" xfId="0" applyAlignment="1">
      <alignment horizontal="center"/>
    </xf>
    <xf numFmtId="0" fontId="0" fillId="0" borderId="0" xfId="0" applyFill="1" applyAlignment="1">
      <alignment horizontal="center"/>
    </xf>
    <xf numFmtId="167" fontId="32" fillId="0" borderId="0" xfId="0" applyNumberFormat="1" applyFont="1" applyAlignment="1" applyProtection="1">
      <alignment horizontal="left" vertical="center" wrapText="1"/>
      <protection hidden="1"/>
    </xf>
    <xf numFmtId="0" fontId="32" fillId="0" borderId="0" xfId="0" applyFont="1" applyBorder="1" applyAlignment="1" applyProtection="1">
      <alignment vertical="center" wrapText="1"/>
      <protection hidden="1"/>
    </xf>
    <xf numFmtId="0" fontId="32" fillId="0" borderId="0" xfId="0" applyFont="1" applyBorder="1" applyAlignment="1" applyProtection="1">
      <alignment vertical="center"/>
      <protection hidden="1"/>
    </xf>
    <xf numFmtId="164" fontId="32" fillId="0" borderId="0" xfId="0" applyNumberFormat="1" applyFont="1" applyBorder="1" applyAlignment="1" applyProtection="1">
      <alignment horizontal="left" vertical="center"/>
      <protection hidden="1"/>
    </xf>
    <xf numFmtId="0" fontId="32" fillId="0" borderId="0" xfId="0" applyFont="1" applyAlignment="1" applyProtection="1">
      <alignment horizontal="left" wrapText="1"/>
      <protection hidden="1"/>
    </xf>
    <xf numFmtId="0" fontId="30" fillId="29" borderId="13" xfId="0" applyFont="1" applyFill="1" applyBorder="1" applyAlignment="1" applyProtection="1">
      <alignment horizontal="center"/>
      <protection hidden="1"/>
    </xf>
    <xf numFmtId="0" fontId="30" fillId="29" borderId="16" xfId="0" applyFont="1" applyFill="1" applyBorder="1" applyAlignment="1" applyProtection="1">
      <alignment horizontal="center"/>
      <protection hidden="1"/>
    </xf>
    <xf numFmtId="0" fontId="30" fillId="29" borderId="27" xfId="0" applyFont="1" applyFill="1" applyBorder="1" applyAlignment="1" applyProtection="1">
      <alignment horizontal="center"/>
      <protection hidden="1"/>
    </xf>
    <xf numFmtId="0" fontId="0" fillId="0" borderId="0" xfId="0" applyAlignment="1">
      <alignment wrapText="1"/>
    </xf>
    <xf numFmtId="0" fontId="30" fillId="27" borderId="28" xfId="0" applyFont="1" applyFill="1" applyBorder="1" applyAlignment="1" applyProtection="1">
      <alignment horizontal="center" vertical="top"/>
      <protection hidden="1"/>
    </xf>
    <xf numFmtId="2" fontId="32" fillId="0" borderId="0" xfId="0" applyNumberFormat="1" applyFont="1" applyFill="1" applyBorder="1" applyAlignment="1" applyProtection="1">
      <alignment vertical="top" wrapText="1"/>
      <protection hidden="1"/>
    </xf>
    <xf numFmtId="0" fontId="32" fillId="0" borderId="0" xfId="0" applyFont="1" applyFill="1" applyAlignment="1" applyProtection="1">
      <alignment horizontal="left"/>
      <protection hidden="1"/>
    </xf>
    <xf numFmtId="0" fontId="37" fillId="0" borderId="0" xfId="0" applyFont="1" applyBorder="1" applyProtection="1">
      <protection hidden="1"/>
    </xf>
    <xf numFmtId="0" fontId="44" fillId="0" borderId="10" xfId="0" applyFont="1" applyBorder="1" applyAlignment="1">
      <alignment horizontal="center" wrapText="1"/>
    </xf>
    <xf numFmtId="0" fontId="44" fillId="0" borderId="10" xfId="0" applyFont="1" applyBorder="1" applyAlignment="1">
      <alignment horizontal="center" vertical="center" wrapText="1"/>
    </xf>
    <xf numFmtId="0" fontId="45" fillId="0" borderId="10" xfId="0" applyFont="1" applyBorder="1"/>
    <xf numFmtId="165" fontId="45" fillId="0" borderId="10" xfId="0" applyNumberFormat="1" applyFont="1" applyBorder="1" applyAlignment="1">
      <alignment horizontal="center"/>
    </xf>
    <xf numFmtId="0" fontId="32" fillId="0" borderId="26" xfId="0" applyFont="1" applyFill="1" applyBorder="1" applyProtection="1">
      <protection hidden="1"/>
    </xf>
    <xf numFmtId="0" fontId="31" fillId="0" borderId="0" xfId="0" applyFont="1" applyBorder="1" applyProtection="1">
      <protection hidden="1"/>
    </xf>
    <xf numFmtId="0" fontId="32" fillId="0" borderId="0" xfId="0" applyFont="1" applyBorder="1" applyAlignment="1" applyProtection="1">
      <alignment horizontal="right" vertical="center"/>
      <protection hidden="1"/>
    </xf>
    <xf numFmtId="0" fontId="6" fillId="0" borderId="0" xfId="0" applyFont="1" applyFill="1" applyAlignment="1">
      <alignment horizontal="center"/>
    </xf>
    <xf numFmtId="0" fontId="6" fillId="0" borderId="0" xfId="0" applyFont="1" applyAlignment="1">
      <alignment horizontal="center"/>
    </xf>
    <xf numFmtId="2" fontId="32" fillId="0" borderId="10" xfId="0" applyNumberFormat="1" applyFont="1" applyFill="1" applyBorder="1"/>
    <xf numFmtId="10" fontId="32" fillId="0" borderId="0" xfId="47" applyNumberFormat="1" applyFont="1" applyBorder="1" applyProtection="1">
      <protection hidden="1"/>
    </xf>
    <xf numFmtId="164" fontId="32" fillId="0" borderId="0" xfId="0" applyNumberFormat="1" applyFont="1" applyBorder="1" applyProtection="1">
      <protection hidden="1"/>
    </xf>
    <xf numFmtId="0" fontId="53" fillId="0" borderId="0" xfId="0" applyFont="1" applyFill="1"/>
    <xf numFmtId="0" fontId="9" fillId="0" borderId="0" xfId="34" applyFill="1" applyAlignment="1" applyProtection="1"/>
    <xf numFmtId="0" fontId="6" fillId="0" borderId="0" xfId="34" applyNumberFormat="1" applyFont="1" applyFill="1" applyAlignment="1" applyProtection="1">
      <protection hidden="1"/>
    </xf>
    <xf numFmtId="0" fontId="9" fillId="0" borderId="0" xfId="34" applyFill="1" applyAlignment="1" applyProtection="1">
      <protection hidden="1"/>
    </xf>
    <xf numFmtId="0" fontId="54" fillId="0" borderId="0" xfId="0" applyFont="1" applyFill="1"/>
    <xf numFmtId="0" fontId="55" fillId="0" borderId="0" xfId="0" applyFont="1" applyFill="1"/>
    <xf numFmtId="0" fontId="8" fillId="0" borderId="10" xfId="0" applyFont="1" applyBorder="1"/>
    <xf numFmtId="165" fontId="46" fillId="0" borderId="10" xfId="0" applyNumberFormat="1" applyFont="1" applyBorder="1" applyAlignment="1">
      <alignment horizontal="center"/>
    </xf>
    <xf numFmtId="0" fontId="56" fillId="0" borderId="0" xfId="0" applyFont="1" applyFill="1" applyBorder="1" applyProtection="1">
      <protection hidden="1"/>
    </xf>
    <xf numFmtId="0" fontId="3" fillId="0" borderId="0" xfId="50"/>
    <xf numFmtId="0" fontId="3" fillId="0" borderId="0" xfId="50" applyBorder="1"/>
    <xf numFmtId="0" fontId="3" fillId="0" borderId="0" xfId="50" applyFill="1"/>
    <xf numFmtId="0" fontId="3" fillId="0" borderId="0" xfId="50" applyBorder="1" applyAlignment="1">
      <alignment horizontal="left" vertical="center"/>
    </xf>
    <xf numFmtId="0" fontId="3" fillId="0" borderId="0" xfId="50" applyBorder="1" applyAlignment="1">
      <alignment horizontal="center" vertical="center"/>
    </xf>
    <xf numFmtId="0" fontId="3" fillId="0" borderId="0" xfId="50" applyBorder="1" applyAlignment="1">
      <alignment horizontal="center"/>
    </xf>
    <xf numFmtId="0" fontId="32" fillId="0" borderId="32" xfId="0" applyFont="1" applyFill="1" applyBorder="1" applyAlignment="1" applyProtection="1">
      <alignment horizontal="center"/>
      <protection hidden="1"/>
    </xf>
    <xf numFmtId="0" fontId="32" fillId="0" borderId="32" xfId="0" applyFont="1" applyBorder="1" applyProtection="1">
      <protection hidden="1"/>
    </xf>
    <xf numFmtId="2" fontId="32" fillId="0" borderId="32" xfId="0" applyNumberFormat="1" applyFont="1" applyFill="1" applyBorder="1" applyProtection="1">
      <protection hidden="1"/>
    </xf>
    <xf numFmtId="166" fontId="32" fillId="0" borderId="32" xfId="0" applyNumberFormat="1" applyFont="1" applyFill="1" applyBorder="1" applyProtection="1">
      <protection hidden="1"/>
    </xf>
    <xf numFmtId="166" fontId="32" fillId="0" borderId="32" xfId="0" applyNumberFormat="1" applyFont="1" applyBorder="1" applyAlignment="1" applyProtection="1">
      <alignment horizontal="center"/>
      <protection hidden="1"/>
    </xf>
    <xf numFmtId="164" fontId="42" fillId="28" borderId="0" xfId="0" applyNumberFormat="1" applyFont="1" applyFill="1" applyBorder="1" applyAlignment="1" applyProtection="1">
      <alignment vertical="center" wrapText="1"/>
      <protection hidden="1"/>
    </xf>
    <xf numFmtId="0" fontId="57" fillId="0" borderId="10" xfId="0" applyFont="1" applyBorder="1" applyAlignment="1">
      <alignment vertical="top" wrapText="1"/>
    </xf>
    <xf numFmtId="0" fontId="57" fillId="0" borderId="10" xfId="0" applyFont="1" applyBorder="1" applyAlignment="1">
      <alignment vertical="top" wrapText="1" readingOrder="1"/>
    </xf>
    <xf numFmtId="0" fontId="39" fillId="0" borderId="10" xfId="0" applyFont="1" applyBorder="1" applyAlignment="1">
      <alignment vertical="top" wrapText="1"/>
    </xf>
    <xf numFmtId="0" fontId="1" fillId="0" borderId="0" xfId="50" applyFont="1"/>
    <xf numFmtId="0" fontId="57" fillId="0" borderId="10" xfId="0" applyFont="1" applyBorder="1" applyAlignment="1">
      <alignment horizontal="center" vertical="center" wrapText="1"/>
    </xf>
    <xf numFmtId="0" fontId="1" fillId="0" borderId="0" xfId="50" applyFont="1" applyAlignment="1">
      <alignment horizontal="center" vertical="top" wrapText="1"/>
    </xf>
    <xf numFmtId="0" fontId="1" fillId="0" borderId="0" xfId="50" applyFont="1" applyAlignment="1">
      <alignment vertical="top" wrapText="1"/>
    </xf>
    <xf numFmtId="0" fontId="58" fillId="0" borderId="10" xfId="0" applyFont="1" applyBorder="1" applyAlignment="1">
      <alignment horizontal="left" vertical="center"/>
    </xf>
    <xf numFmtId="0" fontId="0" fillId="0" borderId="10" xfId="0" applyBorder="1" applyAlignment="1">
      <alignment horizontal="center" vertical="center"/>
    </xf>
    <xf numFmtId="14" fontId="0" fillId="0" borderId="10" xfId="0" quotePrefix="1" applyNumberFormat="1" applyBorder="1" applyAlignment="1">
      <alignment horizontal="center" vertical="center"/>
    </xf>
    <xf numFmtId="0" fontId="0" fillId="0" borderId="10" xfId="0" applyBorder="1"/>
    <xf numFmtId="0" fontId="40" fillId="0" borderId="26" xfId="0" applyFont="1" applyBorder="1"/>
    <xf numFmtId="0" fontId="40" fillId="0" borderId="10" xfId="0" applyFont="1" applyBorder="1"/>
    <xf numFmtId="0" fontId="0" fillId="0" borderId="29" xfId="0" applyBorder="1" applyAlignment="1">
      <alignment horizontal="center"/>
    </xf>
    <xf numFmtId="0" fontId="0" fillId="0" borderId="10" xfId="0" quotePrefix="1" applyBorder="1" applyAlignment="1">
      <alignment horizontal="center" vertical="center"/>
    </xf>
    <xf numFmtId="14" fontId="0" fillId="0" borderId="10" xfId="0" applyNumberFormat="1" applyBorder="1" applyAlignment="1">
      <alignment horizontal="center" vertical="center"/>
    </xf>
    <xf numFmtId="0" fontId="0" fillId="0" borderId="26" xfId="0" applyBorder="1"/>
    <xf numFmtId="14" fontId="57" fillId="0" borderId="10" xfId="0" applyNumberFormat="1" applyFont="1" applyBorder="1" applyAlignment="1">
      <alignment horizontal="center" vertical="center"/>
    </xf>
    <xf numFmtId="0" fontId="57" fillId="0" borderId="10" xfId="0" applyFont="1" applyBorder="1" applyAlignment="1">
      <alignment horizontal="center" vertical="center"/>
    </xf>
    <xf numFmtId="0" fontId="57" fillId="0" borderId="10" xfId="0" applyFont="1" applyBorder="1"/>
    <xf numFmtId="0" fontId="0" fillId="0" borderId="10" xfId="0" applyBorder="1" applyAlignment="1">
      <alignment wrapText="1"/>
    </xf>
    <xf numFmtId="0" fontId="59" fillId="0" borderId="10" xfId="0" applyFont="1" applyBorder="1" applyAlignment="1">
      <alignment horizontal="left" vertical="center"/>
    </xf>
    <xf numFmtId="0" fontId="59" fillId="0" borderId="10" xfId="0" applyFont="1" applyBorder="1" applyAlignment="1">
      <alignment vertical="center" wrapText="1"/>
    </xf>
    <xf numFmtId="0" fontId="41" fillId="26" borderId="10" xfId="0" applyFont="1" applyFill="1" applyBorder="1" applyAlignment="1">
      <alignment horizontal="left" vertical="center"/>
    </xf>
    <xf numFmtId="0" fontId="39" fillId="26" borderId="10" xfId="0" applyFont="1" applyFill="1" applyBorder="1" applyAlignment="1">
      <alignment horizontal="center" vertical="center" wrapText="1"/>
    </xf>
    <xf numFmtId="0" fontId="39" fillId="26" borderId="27" xfId="0" applyFont="1" applyFill="1" applyBorder="1" applyAlignment="1">
      <alignment horizontal="center" vertical="center"/>
    </xf>
    <xf numFmtId="0" fontId="39" fillId="26" borderId="33" xfId="0" applyFont="1" applyFill="1" applyBorder="1" applyAlignment="1">
      <alignment horizontal="center" vertical="center"/>
    </xf>
    <xf numFmtId="0" fontId="39" fillId="26" borderId="10" xfId="0" applyFont="1" applyFill="1" applyBorder="1" applyAlignment="1">
      <alignment horizontal="center" vertical="center"/>
    </xf>
    <xf numFmtId="0" fontId="39" fillId="26" borderId="28" xfId="0" applyFont="1" applyFill="1" applyBorder="1" applyAlignment="1">
      <alignment horizontal="center" vertical="center"/>
    </xf>
    <xf numFmtId="0" fontId="39" fillId="0" borderId="10" xfId="0" applyFont="1" applyFill="1" applyBorder="1" applyAlignment="1">
      <alignment horizontal="center" vertical="top" wrapText="1"/>
    </xf>
    <xf numFmtId="0" fontId="60" fillId="27" borderId="11" xfId="0" applyFont="1" applyFill="1" applyBorder="1" applyAlignment="1" applyProtection="1">
      <alignment horizontal="left" vertical="center"/>
      <protection locked="0"/>
    </xf>
    <xf numFmtId="0" fontId="30" fillId="0" borderId="0" xfId="0" applyFont="1" applyFill="1" applyBorder="1" applyAlignment="1" applyProtection="1">
      <alignment horizontal="right"/>
      <protection hidden="1"/>
    </xf>
    <xf numFmtId="0" fontId="32" fillId="0" borderId="10" xfId="0" quotePrefix="1" applyFont="1" applyFill="1" applyBorder="1" applyAlignment="1" applyProtection="1">
      <alignment horizontal="left" indent="1"/>
      <protection hidden="1"/>
    </xf>
    <xf numFmtId="166" fontId="32" fillId="0" borderId="10" xfId="0" applyNumberFormat="1" applyFont="1" applyFill="1" applyBorder="1" applyAlignment="1" applyProtection="1">
      <alignment horizontal="center"/>
      <protection hidden="1"/>
    </xf>
    <xf numFmtId="0" fontId="0" fillId="0" borderId="0" xfId="0" applyFill="1"/>
    <xf numFmtId="0" fontId="0" fillId="0" borderId="0" xfId="0" applyAlignment="1">
      <alignment horizontal="left" vertical="center"/>
    </xf>
    <xf numFmtId="0" fontId="0" fillId="0" borderId="0" xfId="0" applyAlignment="1">
      <alignment horizontal="center" vertical="center"/>
    </xf>
    <xf numFmtId="0" fontId="39" fillId="27" borderId="26" xfId="0" applyFont="1" applyFill="1" applyBorder="1"/>
    <xf numFmtId="0" fontId="0" fillId="27" borderId="30" xfId="0" applyFill="1" applyBorder="1"/>
    <xf numFmtId="0" fontId="0" fillId="27" borderId="0" xfId="0" applyFill="1" applyAlignment="1">
      <alignment horizontal="center"/>
    </xf>
    <xf numFmtId="0" fontId="0" fillId="27" borderId="30" xfId="0" applyFill="1" applyBorder="1" applyAlignment="1">
      <alignment horizontal="center"/>
    </xf>
    <xf numFmtId="0" fontId="0" fillId="27" borderId="29" xfId="0" applyFill="1" applyBorder="1"/>
    <xf numFmtId="0" fontId="1" fillId="0" borderId="10" xfId="50" applyFont="1" applyBorder="1" applyAlignment="1">
      <alignment horizontal="center" vertical="top" wrapText="1"/>
    </xf>
    <xf numFmtId="0" fontId="1" fillId="0" borderId="10" xfId="50" applyFont="1" applyBorder="1" applyAlignment="1">
      <alignment vertical="top" wrapText="1"/>
    </xf>
    <xf numFmtId="0" fontId="32" fillId="0" borderId="0" xfId="0" applyFont="1" applyFill="1" applyAlignment="1">
      <alignment horizontal="left"/>
    </xf>
    <xf numFmtId="0" fontId="32" fillId="0" borderId="0" xfId="0" applyFont="1" applyAlignment="1" applyProtection="1">
      <alignment horizontal="left" vertical="center" wrapText="1"/>
      <protection hidden="1"/>
    </xf>
    <xf numFmtId="0" fontId="32" fillId="0" borderId="26" xfId="0" applyFont="1" applyBorder="1" applyAlignment="1" applyProtection="1">
      <alignment horizontal="left" vertical="center" wrapText="1"/>
      <protection hidden="1"/>
    </xf>
    <xf numFmtId="0" fontId="32" fillId="0" borderId="30" xfId="0" applyFont="1" applyBorder="1" applyAlignment="1" applyProtection="1">
      <alignment horizontal="left" vertical="center" wrapText="1"/>
      <protection hidden="1"/>
    </xf>
    <xf numFmtId="0" fontId="32" fillId="0" borderId="29" xfId="0" applyFont="1" applyBorder="1" applyAlignment="1" applyProtection="1">
      <alignment horizontal="left" vertical="center" wrapText="1"/>
      <protection hidden="1"/>
    </xf>
    <xf numFmtId="164" fontId="47" fillId="0" borderId="26" xfId="0" applyNumberFormat="1" applyFont="1" applyBorder="1" applyAlignment="1" applyProtection="1">
      <alignment horizontal="left" vertical="center" wrapText="1"/>
      <protection hidden="1"/>
    </xf>
    <xf numFmtId="164" fontId="47" fillId="0" borderId="29" xfId="0" applyNumberFormat="1" applyFont="1" applyBorder="1" applyAlignment="1" applyProtection="1">
      <alignment horizontal="left" vertical="center" wrapText="1"/>
      <protection hidden="1"/>
    </xf>
    <xf numFmtId="0" fontId="50" fillId="24" borderId="31" xfId="45" applyFont="1" applyFill="1" applyBorder="1" applyAlignment="1" applyProtection="1">
      <alignment horizontal="center" vertical="center" wrapText="1"/>
      <protection hidden="1"/>
    </xf>
    <xf numFmtId="0" fontId="50" fillId="24" borderId="0" xfId="45" applyFont="1" applyFill="1" applyBorder="1" applyAlignment="1" applyProtection="1">
      <alignment horizontal="center" vertical="center" wrapText="1"/>
      <protection hidden="1"/>
    </xf>
    <xf numFmtId="0" fontId="42" fillId="28" borderId="0" xfId="0" applyFont="1" applyFill="1" applyBorder="1" applyAlignment="1" applyProtection="1">
      <alignment vertical="center" wrapText="1"/>
      <protection hidden="1"/>
    </xf>
    <xf numFmtId="0" fontId="48" fillId="28" borderId="0" xfId="0" applyFont="1" applyFill="1" applyAlignment="1" applyProtection="1">
      <alignment vertical="center" wrapText="1"/>
      <protection hidden="1"/>
    </xf>
    <xf numFmtId="0" fontId="32" fillId="0" borderId="0" xfId="0" applyFont="1" applyBorder="1" applyAlignment="1" applyProtection="1">
      <alignment horizontal="left" vertical="center" wrapText="1"/>
      <protection hidden="1"/>
    </xf>
    <xf numFmtId="0" fontId="32" fillId="0" borderId="0" xfId="0" applyFont="1" applyAlignment="1" applyProtection="1">
      <alignment horizontal="left" vertical="top" wrapText="1"/>
      <protection hidden="1"/>
    </xf>
    <xf numFmtId="2" fontId="32" fillId="0" borderId="0" xfId="0" applyNumberFormat="1" applyFont="1" applyFill="1" applyBorder="1" applyAlignment="1" applyProtection="1">
      <alignment horizontal="left" vertical="top" wrapText="1"/>
      <protection hidden="1"/>
    </xf>
    <xf numFmtId="0" fontId="32" fillId="0" borderId="0" xfId="0" applyFont="1" applyBorder="1" applyAlignment="1" applyProtection="1">
      <alignment horizontal="right" vertical="center" wrapText="1"/>
      <protection hidden="1"/>
    </xf>
    <xf numFmtId="0" fontId="32"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32" fillId="0" borderId="0" xfId="0" applyFont="1" applyBorder="1" applyAlignment="1" applyProtection="1">
      <alignment horizontal="right" vertical="center"/>
      <protection hidden="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 3" xfId="39"/>
    <cellStyle name="Normal 4" xfId="45"/>
    <cellStyle name="Normal 5" xfId="48"/>
    <cellStyle name="Normal 6" xfId="49"/>
    <cellStyle name="Normal 7" xfId="50"/>
    <cellStyle name="Normal 8" xfId="51"/>
    <cellStyle name="Note" xfId="40" builtinId="10" customBuiltin="1"/>
    <cellStyle name="Output" xfId="41" builtinId="21" customBuiltin="1"/>
    <cellStyle name="Percent" xfId="47" builtinId="5"/>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2915323</xdr:colOff>
      <xdr:row>2</xdr:row>
      <xdr:rowOff>20784</xdr:rowOff>
    </xdr:from>
    <xdr:to>
      <xdr:col>7</xdr:col>
      <xdr:colOff>486833</xdr:colOff>
      <xdr:row>5</xdr:row>
      <xdr:rowOff>95250</xdr:rowOff>
    </xdr:to>
    <xdr:sp macro="" textlink="">
      <xdr:nvSpPr>
        <xdr:cNvPr id="2" name="Oval 10">
          <a:extLst>
            <a:ext uri="{FF2B5EF4-FFF2-40B4-BE49-F238E27FC236}">
              <a16:creationId xmlns:a16="http://schemas.microsoft.com/office/drawing/2014/main" xmlns="" id="{00000000-0008-0000-0000-000002000000}"/>
            </a:ext>
          </a:extLst>
        </xdr:cNvPr>
        <xdr:cNvSpPr>
          <a:spLocks noChangeArrowheads="1"/>
        </xdr:cNvSpPr>
      </xdr:nvSpPr>
      <xdr:spPr bwMode="auto">
        <a:xfrm>
          <a:off x="5656406" y="1184951"/>
          <a:ext cx="4418927" cy="889382"/>
        </a:xfrm>
        <a:prstGeom prst="ellipse">
          <a:avLst/>
        </a:prstGeom>
        <a:solidFill>
          <a:schemeClr val="bg1"/>
        </a:solidFill>
        <a:ln w="31750">
          <a:solidFill>
            <a:srgbClr val="FF0000"/>
          </a:solidFill>
          <a:round/>
          <a:headEnd/>
          <a:tailEnd/>
        </a:ln>
      </xdr:spPr>
      <xdr:txBody>
        <a:bodyPr vertOverflow="clip" wrap="square" lIns="27432" tIns="22860" rIns="27432" bIns="0" anchor="t" upright="1"/>
        <a:lstStyle/>
        <a:p>
          <a:pPr algn="ctr" rtl="0">
            <a:defRPr sz="1000"/>
          </a:pPr>
          <a:r>
            <a:rPr lang="en-US" sz="1000" b="1" i="0" u="none" strike="noStrike" baseline="0">
              <a:solidFill>
                <a:srgbClr val="0070C0"/>
              </a:solidFill>
              <a:latin typeface="Arial"/>
              <a:cs typeface="Arial"/>
            </a:rPr>
            <a:t>Find your locality using the drop down menu.  Your WORK, PE, and MP GPCIs will be automatically inputted and your Part B rates  automatically calculated.  </a:t>
          </a:r>
        </a:p>
      </xdr:txBody>
    </xdr:sp>
    <xdr:clientData/>
  </xdr:twoCellAnchor>
  <xdr:twoCellAnchor>
    <xdr:from>
      <xdr:col>2</xdr:col>
      <xdr:colOff>2437367</xdr:colOff>
      <xdr:row>3</xdr:row>
      <xdr:rowOff>253809</xdr:rowOff>
    </xdr:from>
    <xdr:to>
      <xdr:col>2</xdr:col>
      <xdr:colOff>2915323</xdr:colOff>
      <xdr:row>6</xdr:row>
      <xdr:rowOff>104775</xdr:rowOff>
    </xdr:to>
    <xdr:cxnSp macro="">
      <xdr:nvCxnSpPr>
        <xdr:cNvPr id="1369" name="AutoShape 11">
          <a:extLst>
            <a:ext uri="{FF2B5EF4-FFF2-40B4-BE49-F238E27FC236}">
              <a16:creationId xmlns:a16="http://schemas.microsoft.com/office/drawing/2014/main" xmlns="" id="{00000000-0008-0000-0000-000059050000}"/>
            </a:ext>
          </a:extLst>
        </xdr:cNvPr>
        <xdr:cNvCxnSpPr>
          <a:cxnSpLocks noChangeShapeType="1"/>
          <a:stCxn id="2" idx="2"/>
        </xdr:cNvCxnSpPr>
      </xdr:nvCxnSpPr>
      <xdr:spPr bwMode="auto">
        <a:xfrm rot="10800000" flipV="1">
          <a:off x="5178450" y="1629642"/>
          <a:ext cx="477956" cy="612966"/>
        </a:xfrm>
        <a:prstGeom prst="bentConnector2">
          <a:avLst/>
        </a:prstGeom>
        <a:noFill/>
        <a:ln w="28575">
          <a:solidFill>
            <a:srgbClr val="FF0000"/>
          </a:solidFill>
          <a:miter lim="800000"/>
          <a:headEnd/>
          <a:tailEnd type="triangle" w="med" len="med"/>
        </a:ln>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S148"/>
  <sheetViews>
    <sheetView tabSelected="1" zoomScale="90" zoomScaleNormal="90" workbookViewId="0">
      <pane ySplit="11" topLeftCell="A12" activePane="bottomLeft" state="frozen"/>
      <selection pane="bottomLeft"/>
    </sheetView>
  </sheetViews>
  <sheetFormatPr defaultColWidth="9.140625" defaultRowHeight="12.75" x14ac:dyDescent="0.2"/>
  <cols>
    <col min="1" max="1" width="12.42578125" style="2" customWidth="1"/>
    <col min="2" max="2" width="28.7109375" style="2" customWidth="1"/>
    <col min="3" max="3" width="44.42578125" style="2" customWidth="1"/>
    <col min="4" max="4" width="16.42578125" style="2" bestFit="1" customWidth="1"/>
    <col min="5" max="5" width="13.5703125" style="2" customWidth="1"/>
    <col min="6" max="6" width="13.28515625" style="2" customWidth="1"/>
    <col min="7" max="7" width="14.7109375" style="2" customWidth="1"/>
    <col min="8" max="8" width="17.85546875" style="58" customWidth="1"/>
    <col min="9" max="9" width="9.140625" style="2"/>
    <col min="10" max="10" width="10" style="2" customWidth="1"/>
    <col min="11" max="11" width="9.85546875" style="2" customWidth="1"/>
    <col min="12" max="12" width="17.5703125" style="2" customWidth="1"/>
    <col min="13" max="13" width="9.140625" style="2" customWidth="1"/>
    <col min="14" max="14" width="27.140625" style="2" hidden="1" customWidth="1"/>
    <col min="15" max="15" width="9.140625" style="2" hidden="1" customWidth="1"/>
    <col min="16" max="16" width="27.140625" style="2" hidden="1" customWidth="1"/>
    <col min="17" max="17" width="9.140625" style="2" hidden="1" customWidth="1"/>
    <col min="18" max="18" width="27.140625" style="2" hidden="1" customWidth="1"/>
    <col min="19" max="19" width="9.140625" style="2" hidden="1" customWidth="1"/>
    <col min="20" max="20" width="9.140625" style="2" customWidth="1"/>
    <col min="21" max="16384" width="9.140625" style="2"/>
  </cols>
  <sheetData>
    <row r="1" spans="1:19" ht="39.75" customHeight="1" x14ac:dyDescent="0.2">
      <c r="C1" s="160" t="s">
        <v>502</v>
      </c>
      <c r="D1" s="161"/>
      <c r="E1" s="161"/>
      <c r="F1" s="161"/>
      <c r="G1" s="161"/>
      <c r="H1" s="161"/>
    </row>
    <row r="2" spans="1:19" ht="46.5" customHeight="1" x14ac:dyDescent="0.2">
      <c r="C2" s="158" t="s">
        <v>487</v>
      </c>
      <c r="D2" s="159"/>
      <c r="E2" s="155" t="s">
        <v>486</v>
      </c>
      <c r="F2" s="156"/>
      <c r="G2" s="156"/>
      <c r="H2" s="157"/>
      <c r="N2" s="2" t="s">
        <v>530</v>
      </c>
    </row>
    <row r="3" spans="1:19" ht="16.5" customHeight="1" x14ac:dyDescent="0.2">
      <c r="G3" s="3"/>
      <c r="H3" s="57"/>
      <c r="I3" s="74"/>
      <c r="J3" s="15"/>
      <c r="K3" s="15"/>
      <c r="L3" s="15"/>
      <c r="N3" s="76" t="s">
        <v>114</v>
      </c>
      <c r="O3" s="77" t="s">
        <v>280</v>
      </c>
      <c r="P3" s="76"/>
      <c r="Q3" s="77" t="s">
        <v>120</v>
      </c>
      <c r="R3" s="76"/>
      <c r="S3" s="77" t="s">
        <v>121</v>
      </c>
    </row>
    <row r="4" spans="1:19" ht="23.25" customHeight="1" x14ac:dyDescent="0.2">
      <c r="G4" s="3"/>
      <c r="H4" s="57"/>
      <c r="N4" s="78" t="s">
        <v>294</v>
      </c>
      <c r="O4" s="79">
        <v>1</v>
      </c>
      <c r="P4" s="78" t="s">
        <v>294</v>
      </c>
      <c r="Q4" s="79">
        <v>0.88800000000000001</v>
      </c>
      <c r="R4" s="78" t="s">
        <v>294</v>
      </c>
      <c r="S4" s="79">
        <v>0.92100000000000004</v>
      </c>
    </row>
    <row r="5" spans="1:19" ht="24" customHeight="1" x14ac:dyDescent="0.2">
      <c r="A5" s="108">
        <v>34.893099999999997</v>
      </c>
      <c r="B5" s="162" t="s">
        <v>485</v>
      </c>
      <c r="C5" s="163"/>
      <c r="G5" s="3"/>
      <c r="H5" s="57"/>
      <c r="I5" s="75" t="s">
        <v>234</v>
      </c>
      <c r="J5" s="73"/>
      <c r="K5" s="73"/>
      <c r="L5" s="73"/>
      <c r="N5" s="78" t="s">
        <v>295</v>
      </c>
      <c r="O5" s="79">
        <v>1.5</v>
      </c>
      <c r="P5" s="78" t="s">
        <v>295</v>
      </c>
      <c r="Q5" s="79">
        <v>1.1180000000000001</v>
      </c>
      <c r="R5" s="78" t="s">
        <v>295</v>
      </c>
      <c r="S5" s="79">
        <v>0.61399999999999999</v>
      </c>
    </row>
    <row r="6" spans="1:19" x14ac:dyDescent="0.2">
      <c r="A6" s="4"/>
      <c r="B6" s="81" t="s">
        <v>531</v>
      </c>
      <c r="C6" s="6"/>
      <c r="D6" s="6"/>
      <c r="G6" s="3"/>
      <c r="H6" s="57"/>
      <c r="I6" s="166" t="s">
        <v>532</v>
      </c>
      <c r="J6" s="166"/>
      <c r="K6" s="166"/>
      <c r="L6" s="166"/>
      <c r="N6" s="78" t="s">
        <v>296</v>
      </c>
      <c r="O6" s="79">
        <v>1</v>
      </c>
      <c r="P6" s="78" t="s">
        <v>296</v>
      </c>
      <c r="Q6" s="79">
        <v>0.95099999999999996</v>
      </c>
      <c r="R6" s="78" t="s">
        <v>296</v>
      </c>
      <c r="S6" s="79">
        <v>0.85699999999999998</v>
      </c>
    </row>
    <row r="7" spans="1:19" ht="13.5" thickBot="1" x14ac:dyDescent="0.25">
      <c r="A7" s="4"/>
      <c r="B7" s="5"/>
      <c r="D7" s="7" t="s">
        <v>119</v>
      </c>
      <c r="E7" s="7" t="s">
        <v>120</v>
      </c>
      <c r="F7" s="7" t="s">
        <v>121</v>
      </c>
      <c r="H7" s="68" t="s">
        <v>290</v>
      </c>
      <c r="I7" s="166"/>
      <c r="J7" s="166"/>
      <c r="K7" s="166"/>
      <c r="L7" s="166"/>
      <c r="N7" s="78" t="s">
        <v>297</v>
      </c>
      <c r="O7" s="79">
        <v>1</v>
      </c>
      <c r="P7" s="78" t="s">
        <v>297</v>
      </c>
      <c r="Q7" s="79">
        <v>0.84699999999999998</v>
      </c>
      <c r="R7" s="78" t="s">
        <v>297</v>
      </c>
      <c r="S7" s="79">
        <v>0.46500000000000002</v>
      </c>
    </row>
    <row r="8" spans="1:19" ht="15.75" customHeight="1" thickBot="1" x14ac:dyDescent="0.25">
      <c r="B8" s="8" t="s">
        <v>155</v>
      </c>
      <c r="C8" s="139" t="s">
        <v>294</v>
      </c>
      <c r="D8" s="1">
        <f>VLOOKUP(C8,N:O,2,FALSE)</f>
        <v>1</v>
      </c>
      <c r="E8" s="1">
        <f>VLOOKUP(C8,P:Q,2,FALSE)</f>
        <v>0.88800000000000001</v>
      </c>
      <c r="F8" s="1">
        <f>VLOOKUP(C8,R:S, 2, FALSE)</f>
        <v>0.92100000000000004</v>
      </c>
      <c r="H8" s="69" t="s">
        <v>232</v>
      </c>
      <c r="I8" s="166"/>
      <c r="J8" s="166"/>
      <c r="K8" s="166"/>
      <c r="L8" s="166"/>
      <c r="N8" s="78" t="s">
        <v>298</v>
      </c>
      <c r="O8" s="79">
        <v>1.0349999999999999</v>
      </c>
      <c r="P8" s="78" t="s">
        <v>298</v>
      </c>
      <c r="Q8" s="79">
        <v>1.0649999999999999</v>
      </c>
      <c r="R8" s="78" t="s">
        <v>298</v>
      </c>
      <c r="S8" s="79">
        <v>0.70399999999999996</v>
      </c>
    </row>
    <row r="9" spans="1:19" ht="13.5" customHeight="1" x14ac:dyDescent="0.2">
      <c r="B9" s="8"/>
      <c r="C9" s="3"/>
      <c r="D9" s="3"/>
      <c r="E9" s="3"/>
      <c r="F9" s="3"/>
      <c r="H9" s="70" t="s">
        <v>231</v>
      </c>
      <c r="I9" s="166"/>
      <c r="J9" s="166"/>
      <c r="K9" s="166"/>
      <c r="L9" s="166"/>
      <c r="N9" s="78" t="s">
        <v>299</v>
      </c>
      <c r="O9" s="79">
        <v>1.0269999999999999</v>
      </c>
      <c r="P9" s="78" t="s">
        <v>299</v>
      </c>
      <c r="Q9" s="79">
        <v>1.0649999999999999</v>
      </c>
      <c r="R9" s="78" t="s">
        <v>299</v>
      </c>
      <c r="S9" s="79">
        <v>0.59699999999999998</v>
      </c>
    </row>
    <row r="10" spans="1:19" ht="45.75" customHeight="1" x14ac:dyDescent="0.2">
      <c r="A10" s="10" t="s">
        <v>230</v>
      </c>
      <c r="B10" s="11"/>
      <c r="C10" s="12" t="s">
        <v>118</v>
      </c>
      <c r="D10" s="12" t="s">
        <v>219</v>
      </c>
      <c r="E10" s="12" t="s">
        <v>157</v>
      </c>
      <c r="F10" s="12" t="s">
        <v>220</v>
      </c>
      <c r="G10" s="13" t="s">
        <v>489</v>
      </c>
      <c r="H10" s="13" t="s">
        <v>488</v>
      </c>
      <c r="I10" s="166"/>
      <c r="J10" s="166"/>
      <c r="K10" s="166"/>
      <c r="L10" s="166"/>
      <c r="N10" s="78" t="s">
        <v>300</v>
      </c>
      <c r="O10" s="79">
        <v>1.0269999999999999</v>
      </c>
      <c r="P10" s="78" t="s">
        <v>300</v>
      </c>
      <c r="Q10" s="79">
        <v>1.0649999999999999</v>
      </c>
      <c r="R10" s="78" t="s">
        <v>300</v>
      </c>
      <c r="S10" s="79">
        <v>0.61599999999999999</v>
      </c>
    </row>
    <row r="11" spans="1:19" x14ac:dyDescent="0.2">
      <c r="A11" s="16" t="s">
        <v>73</v>
      </c>
      <c r="B11" s="17" t="s">
        <v>74</v>
      </c>
      <c r="C11" s="18"/>
      <c r="D11" s="18"/>
      <c r="E11" s="18"/>
      <c r="F11" s="18"/>
      <c r="G11" s="72" t="s">
        <v>233</v>
      </c>
      <c r="H11" s="72" t="s">
        <v>233</v>
      </c>
      <c r="I11" s="166"/>
      <c r="J11" s="166"/>
      <c r="K11" s="166"/>
      <c r="L11" s="166"/>
      <c r="N11" s="94" t="s">
        <v>301</v>
      </c>
      <c r="O11" s="79">
        <v>1.0269999999999999</v>
      </c>
      <c r="P11" s="94" t="s">
        <v>301</v>
      </c>
      <c r="Q11" s="79">
        <v>1.0649999999999999</v>
      </c>
      <c r="R11" s="94" t="s">
        <v>301</v>
      </c>
      <c r="S11" s="79">
        <v>0.59699999999999998</v>
      </c>
    </row>
    <row r="12" spans="1:19" ht="14.25" customHeight="1" x14ac:dyDescent="0.2">
      <c r="A12" s="141" t="s">
        <v>437</v>
      </c>
      <c r="B12" s="22" t="s">
        <v>221</v>
      </c>
      <c r="C12" s="85">
        <v>0.41</v>
      </c>
      <c r="D12" s="85">
        <v>0.77</v>
      </c>
      <c r="E12" s="85">
        <v>0.02</v>
      </c>
      <c r="F12" s="19">
        <v>1.2</v>
      </c>
      <c r="G12" s="21">
        <f t="shared" ref="G12:G38" si="0">((C12*$D$8)+(D12*$E$8)+(E12*$F$8))*$A$5</f>
        <v>38.807407958000006</v>
      </c>
      <c r="H12" s="59" t="s">
        <v>210</v>
      </c>
      <c r="I12" s="153"/>
      <c r="J12"/>
      <c r="K12"/>
      <c r="L12"/>
      <c r="N12" s="78" t="s">
        <v>302</v>
      </c>
      <c r="O12" s="79">
        <v>1.0269999999999999</v>
      </c>
      <c r="P12" s="78" t="s">
        <v>302</v>
      </c>
      <c r="Q12" s="79">
        <v>1.0649999999999999</v>
      </c>
      <c r="R12" s="78" t="s">
        <v>302</v>
      </c>
      <c r="S12" s="79">
        <v>0.59699999999999998</v>
      </c>
    </row>
    <row r="13" spans="1:19" s="15" customFormat="1" ht="14.25" customHeight="1" x14ac:dyDescent="0.2">
      <c r="A13" s="141" t="s">
        <v>438</v>
      </c>
      <c r="B13" s="22" t="s">
        <v>439</v>
      </c>
      <c r="C13" s="20">
        <v>0.9</v>
      </c>
      <c r="D13" s="20">
        <v>1.43</v>
      </c>
      <c r="E13" s="19">
        <v>0.05</v>
      </c>
      <c r="F13" s="19">
        <v>2.38</v>
      </c>
      <c r="G13" s="21">
        <f t="shared" ref="G13" si="1">((C13*$D$8)+(D13*$E$8)+(E13*$F$8))*$A$5</f>
        <v>77.319271358999984</v>
      </c>
      <c r="H13" s="59" t="s">
        <v>210</v>
      </c>
      <c r="I13" s="61"/>
      <c r="J13"/>
      <c r="K13"/>
      <c r="L13"/>
      <c r="M13" s="2"/>
      <c r="N13" s="78" t="s">
        <v>303</v>
      </c>
      <c r="O13" s="79">
        <v>1.048</v>
      </c>
      <c r="P13" s="78" t="s">
        <v>303</v>
      </c>
      <c r="Q13" s="79">
        <v>1.175</v>
      </c>
      <c r="R13" s="78" t="s">
        <v>303</v>
      </c>
      <c r="S13" s="79">
        <v>0.75700000000000001</v>
      </c>
    </row>
    <row r="14" spans="1:19" s="15" customFormat="1" ht="14.25" customHeight="1" x14ac:dyDescent="0.2">
      <c r="A14" s="141" t="s">
        <v>440</v>
      </c>
      <c r="B14" s="22" t="s">
        <v>441</v>
      </c>
      <c r="C14" s="20">
        <v>0.5</v>
      </c>
      <c r="D14" s="20">
        <v>0.4</v>
      </c>
      <c r="E14" s="19">
        <v>0.04</v>
      </c>
      <c r="F14" s="19">
        <v>0.94</v>
      </c>
      <c r="G14" s="21">
        <f t="shared" si="0"/>
        <v>31.126040923999994</v>
      </c>
      <c r="H14" s="59" t="s">
        <v>210</v>
      </c>
      <c r="I14" s="61"/>
      <c r="J14"/>
      <c r="K14"/>
      <c r="L14"/>
      <c r="M14" s="2"/>
      <c r="N14" s="78" t="s">
        <v>304</v>
      </c>
      <c r="O14" s="79">
        <v>1.048</v>
      </c>
      <c r="P14" s="78" t="s">
        <v>304</v>
      </c>
      <c r="Q14" s="79">
        <v>1.175</v>
      </c>
      <c r="R14" s="78" t="s">
        <v>304</v>
      </c>
      <c r="S14" s="79">
        <v>0.75700000000000001</v>
      </c>
    </row>
    <row r="15" spans="1:19" s="15" customFormat="1" ht="14.25" customHeight="1" x14ac:dyDescent="0.2">
      <c r="A15" s="141" t="s">
        <v>174</v>
      </c>
      <c r="B15" s="22" t="s">
        <v>75</v>
      </c>
      <c r="C15" s="85">
        <v>1.3</v>
      </c>
      <c r="D15" s="85">
        <v>0.89</v>
      </c>
      <c r="E15" s="85">
        <v>0.05</v>
      </c>
      <c r="F15" s="19">
        <v>2.2400000000000002</v>
      </c>
      <c r="G15" s="21">
        <f>((C15*$D$8)+(D15*$E$8)+(E15*$F$8))*$A$5</f>
        <v>74.544572047000003</v>
      </c>
      <c r="H15" s="59">
        <f>((C15*$D$8)+(D15*0.5*$E$8)+(E15*$F$8))*$A$5</f>
        <v>60.756214650999993</v>
      </c>
      <c r="I15" s="61"/>
      <c r="J15"/>
      <c r="K15"/>
      <c r="L15"/>
      <c r="M15" s="2"/>
      <c r="N15" s="78" t="s">
        <v>305</v>
      </c>
      <c r="O15" s="79">
        <v>1.0269999999999999</v>
      </c>
      <c r="P15" s="78" t="s">
        <v>305</v>
      </c>
      <c r="Q15" s="79">
        <v>1.0649999999999999</v>
      </c>
      <c r="R15" s="78" t="s">
        <v>305</v>
      </c>
      <c r="S15" s="79">
        <v>0.59699999999999998</v>
      </c>
    </row>
    <row r="16" spans="1:19" s="15" customFormat="1" ht="14.25" customHeight="1" x14ac:dyDescent="0.2">
      <c r="A16" s="141" t="s">
        <v>175</v>
      </c>
      <c r="B16" s="22" t="s">
        <v>75</v>
      </c>
      <c r="C16" s="85">
        <v>0.33</v>
      </c>
      <c r="D16" s="85">
        <v>0.35</v>
      </c>
      <c r="E16" s="85">
        <v>0.01</v>
      </c>
      <c r="F16" s="19">
        <v>0.69</v>
      </c>
      <c r="G16" s="21">
        <f t="shared" si="0"/>
        <v>22.680863931000001</v>
      </c>
      <c r="H16" s="59">
        <f>((C16*$D$8)+(D16*0.5*$E$8)+(E16*$F$8))*$A$5</f>
        <v>17.258476191</v>
      </c>
      <c r="I16" s="61"/>
      <c r="J16"/>
      <c r="K16"/>
      <c r="L16"/>
      <c r="M16" s="2"/>
      <c r="N16" s="78" t="s">
        <v>306</v>
      </c>
      <c r="O16" s="79">
        <v>1.0269999999999999</v>
      </c>
      <c r="P16" s="78" t="s">
        <v>306</v>
      </c>
      <c r="Q16" s="79">
        <v>1.0649999999999999</v>
      </c>
      <c r="R16" s="78" t="s">
        <v>306</v>
      </c>
      <c r="S16" s="79">
        <v>0.59699999999999998</v>
      </c>
    </row>
    <row r="17" spans="1:19" s="15" customFormat="1" ht="14.25" customHeight="1" x14ac:dyDescent="0.2">
      <c r="A17" s="141" t="s">
        <v>442</v>
      </c>
      <c r="B17" s="22" t="s">
        <v>158</v>
      </c>
      <c r="C17" s="85">
        <v>0.75</v>
      </c>
      <c r="D17" s="85">
        <v>1.57</v>
      </c>
      <c r="E17" s="85">
        <v>0.04</v>
      </c>
      <c r="F17" s="19">
        <v>2.36</v>
      </c>
      <c r="G17" s="21">
        <f t="shared" si="0"/>
        <v>76.101851100000005</v>
      </c>
      <c r="H17" s="59" t="s">
        <v>210</v>
      </c>
      <c r="I17" s="61"/>
      <c r="J17"/>
      <c r="K17"/>
      <c r="L17"/>
      <c r="M17" s="2"/>
      <c r="N17" s="78" t="s">
        <v>307</v>
      </c>
      <c r="O17" s="79">
        <v>1.0269999999999999</v>
      </c>
      <c r="P17" s="78" t="s">
        <v>307</v>
      </c>
      <c r="Q17" s="79">
        <v>1.0649999999999999</v>
      </c>
      <c r="R17" s="78" t="s">
        <v>307</v>
      </c>
      <c r="S17" s="79">
        <v>0.59699999999999998</v>
      </c>
    </row>
    <row r="18" spans="1:19" s="15" customFormat="1" ht="14.25" customHeight="1" x14ac:dyDescent="0.2">
      <c r="A18" s="141" t="s">
        <v>285</v>
      </c>
      <c r="B18" s="22" t="s">
        <v>281</v>
      </c>
      <c r="C18" s="85">
        <v>2.2400000000000002</v>
      </c>
      <c r="D18" s="85">
        <v>1.59</v>
      </c>
      <c r="E18" s="85">
        <v>0.09</v>
      </c>
      <c r="F18" s="19">
        <v>3.92</v>
      </c>
      <c r="G18" s="21">
        <f t="shared" si="0"/>
        <v>130.319098811</v>
      </c>
      <c r="H18" s="59">
        <f t="shared" ref="H18:H23" si="2">((C18*$D$8)+(D18*0.5*$E$8)+(E18*$F$8))*$A$5</f>
        <v>105.685965935</v>
      </c>
      <c r="I18" s="61"/>
      <c r="J18" s="71"/>
      <c r="K18"/>
      <c r="L18"/>
      <c r="M18" s="2"/>
      <c r="N18" s="78" t="s">
        <v>308</v>
      </c>
      <c r="O18" s="79">
        <v>1.044</v>
      </c>
      <c r="P18" s="78" t="s">
        <v>308</v>
      </c>
      <c r="Q18" s="79">
        <v>1.22</v>
      </c>
      <c r="R18" s="78" t="s">
        <v>308</v>
      </c>
      <c r="S18" s="79">
        <v>0.504</v>
      </c>
    </row>
    <row r="19" spans="1:19" s="15" customFormat="1" ht="14.25" customHeight="1" x14ac:dyDescent="0.2">
      <c r="A19" s="141" t="s">
        <v>286</v>
      </c>
      <c r="B19" s="22" t="s">
        <v>282</v>
      </c>
      <c r="C19" s="85">
        <v>1.92</v>
      </c>
      <c r="D19" s="85">
        <v>1.26</v>
      </c>
      <c r="E19" s="85">
        <v>0.1</v>
      </c>
      <c r="F19" s="19">
        <v>3.28</v>
      </c>
      <c r="G19" s="21">
        <f t="shared" si="0"/>
        <v>109.24959823799998</v>
      </c>
      <c r="H19" s="142">
        <f t="shared" si="2"/>
        <v>89.729002373999975</v>
      </c>
      <c r="I19" s="61"/>
      <c r="J19" s="71"/>
      <c r="K19"/>
      <c r="L19"/>
      <c r="M19" s="2"/>
      <c r="N19" s="78" t="s">
        <v>309</v>
      </c>
      <c r="O19" s="79">
        <v>1.0269999999999999</v>
      </c>
      <c r="P19" s="78" t="s">
        <v>309</v>
      </c>
      <c r="Q19" s="79">
        <v>1.179</v>
      </c>
      <c r="R19" s="78" t="s">
        <v>309</v>
      </c>
      <c r="S19" s="79">
        <v>0.72599999999999998</v>
      </c>
    </row>
    <row r="20" spans="1:19" s="15" customFormat="1" ht="14.25" customHeight="1" x14ac:dyDescent="0.2">
      <c r="A20" s="141" t="s">
        <v>287</v>
      </c>
      <c r="B20" s="22" t="s">
        <v>283</v>
      </c>
      <c r="C20" s="85">
        <v>3.84</v>
      </c>
      <c r="D20" s="85">
        <v>2.75</v>
      </c>
      <c r="E20" s="85">
        <v>0.15</v>
      </c>
      <c r="F20" s="19">
        <v>6.74</v>
      </c>
      <c r="G20" s="21">
        <f t="shared" si="0"/>
        <v>224.01893596499997</v>
      </c>
      <c r="H20" s="142">
        <f t="shared" si="2"/>
        <v>181.41446086499997</v>
      </c>
      <c r="I20" s="61"/>
      <c r="J20" s="71"/>
      <c r="K20"/>
      <c r="L20"/>
      <c r="M20" s="2"/>
      <c r="N20" s="78" t="s">
        <v>310</v>
      </c>
      <c r="O20" s="79">
        <v>1.0269999999999999</v>
      </c>
      <c r="P20" s="78" t="s">
        <v>310</v>
      </c>
      <c r="Q20" s="79">
        <v>1.0649999999999999</v>
      </c>
      <c r="R20" s="78" t="s">
        <v>310</v>
      </c>
      <c r="S20" s="79">
        <v>0.59699999999999998</v>
      </c>
    </row>
    <row r="21" spans="1:19" s="15" customFormat="1" ht="14.25" customHeight="1" x14ac:dyDescent="0.2">
      <c r="A21" s="141" t="s">
        <v>288</v>
      </c>
      <c r="B21" s="22" t="s">
        <v>284</v>
      </c>
      <c r="C21" s="85">
        <v>1.92</v>
      </c>
      <c r="D21" s="85">
        <v>1.2</v>
      </c>
      <c r="E21" s="85">
        <v>0.09</v>
      </c>
      <c r="F21" s="19">
        <v>3.21</v>
      </c>
      <c r="G21" s="21">
        <f t="shared" si="0"/>
        <v>107.06912841899998</v>
      </c>
      <c r="H21" s="142">
        <f t="shared" si="2"/>
        <v>88.478084738999982</v>
      </c>
      <c r="I21" s="61"/>
      <c r="J21" s="71"/>
      <c r="K21"/>
      <c r="L21"/>
      <c r="M21" s="2"/>
      <c r="N21" s="78" t="s">
        <v>311</v>
      </c>
      <c r="O21" s="79">
        <v>1.0269999999999999</v>
      </c>
      <c r="P21" s="78" t="s">
        <v>311</v>
      </c>
      <c r="Q21" s="79">
        <v>1.0649999999999999</v>
      </c>
      <c r="R21" s="78" t="s">
        <v>311</v>
      </c>
      <c r="S21" s="79">
        <v>0.89600000000000002</v>
      </c>
    </row>
    <row r="22" spans="1:19" s="15" customFormat="1" ht="14.25" customHeight="1" x14ac:dyDescent="0.2">
      <c r="A22" s="141" t="s">
        <v>176</v>
      </c>
      <c r="B22" s="22" t="s">
        <v>76</v>
      </c>
      <c r="C22" s="85">
        <v>1.34</v>
      </c>
      <c r="D22" s="85">
        <v>1.0900000000000001</v>
      </c>
      <c r="E22" s="85">
        <v>0.05</v>
      </c>
      <c r="F22" s="19">
        <v>2.48</v>
      </c>
      <c r="G22" s="21">
        <f t="shared" si="0"/>
        <v>82.137310607000003</v>
      </c>
      <c r="H22" s="142">
        <f t="shared" si="2"/>
        <v>65.250445930999987</v>
      </c>
      <c r="I22" s="61"/>
      <c r="J22" s="71"/>
      <c r="K22"/>
      <c r="L22"/>
      <c r="M22" s="2"/>
      <c r="N22" s="78" t="s">
        <v>517</v>
      </c>
      <c r="O22" s="79">
        <v>1.036</v>
      </c>
      <c r="P22" s="78" t="s">
        <v>517</v>
      </c>
      <c r="Q22" s="79">
        <v>1.079</v>
      </c>
      <c r="R22" s="78" t="s">
        <v>517</v>
      </c>
      <c r="S22" s="79">
        <v>0.59699999999999998</v>
      </c>
    </row>
    <row r="23" spans="1:19" s="15" customFormat="1" ht="14.25" customHeight="1" x14ac:dyDescent="0.2">
      <c r="A23" s="141" t="s">
        <v>177</v>
      </c>
      <c r="B23" s="22" t="s">
        <v>136</v>
      </c>
      <c r="C23" s="85">
        <v>1.26</v>
      </c>
      <c r="D23" s="85">
        <v>0.77</v>
      </c>
      <c r="E23" s="85">
        <v>0.05</v>
      </c>
      <c r="F23" s="19">
        <v>2.08</v>
      </c>
      <c r="G23" s="21">
        <f t="shared" si="0"/>
        <v>69.430639310999993</v>
      </c>
      <c r="H23" s="142">
        <f t="shared" si="2"/>
        <v>57.501386282999988</v>
      </c>
      <c r="I23" s="61"/>
      <c r="J23"/>
      <c r="K23"/>
      <c r="L23"/>
      <c r="M23" s="2"/>
      <c r="N23" s="78" t="s">
        <v>312</v>
      </c>
      <c r="O23" s="79">
        <v>1.0580000000000001</v>
      </c>
      <c r="P23" s="78" t="s">
        <v>312</v>
      </c>
      <c r="Q23" s="79">
        <v>1.1220000000000001</v>
      </c>
      <c r="R23" s="78" t="s">
        <v>312</v>
      </c>
      <c r="S23" s="79">
        <v>0.59699999999999998</v>
      </c>
    </row>
    <row r="24" spans="1:19" s="15" customFormat="1" ht="14.25" customHeight="1" x14ac:dyDescent="0.2">
      <c r="A24" s="141" t="s">
        <v>471</v>
      </c>
      <c r="B24" s="22" t="s">
        <v>222</v>
      </c>
      <c r="C24" s="85">
        <v>1.75</v>
      </c>
      <c r="D24" s="85">
        <v>0.85</v>
      </c>
      <c r="E24" s="85">
        <v>0.14000000000000001</v>
      </c>
      <c r="F24" s="19">
        <v>2.74</v>
      </c>
      <c r="G24" s="21">
        <v>0</v>
      </c>
      <c r="H24" s="142" t="s">
        <v>210</v>
      </c>
      <c r="I24" s="61"/>
      <c r="J24"/>
      <c r="K24"/>
      <c r="L24"/>
      <c r="M24" s="2"/>
      <c r="N24" s="78" t="s">
        <v>518</v>
      </c>
      <c r="O24" s="79">
        <v>1.0349999999999999</v>
      </c>
      <c r="P24" s="78" t="s">
        <v>518</v>
      </c>
      <c r="Q24" s="79">
        <v>1.145</v>
      </c>
      <c r="R24" s="78" t="s">
        <v>518</v>
      </c>
      <c r="S24" s="79">
        <v>0.61599999999999999</v>
      </c>
    </row>
    <row r="25" spans="1:19" s="15" customFormat="1" ht="14.25" customHeight="1" x14ac:dyDescent="0.2">
      <c r="A25" s="141" t="s">
        <v>472</v>
      </c>
      <c r="B25" s="22" t="s">
        <v>137</v>
      </c>
      <c r="C25" s="85">
        <v>1.4</v>
      </c>
      <c r="D25" s="85">
        <v>0.91</v>
      </c>
      <c r="E25" s="85">
        <v>0.13</v>
      </c>
      <c r="F25" s="19">
        <v>2.44</v>
      </c>
      <c r="G25" s="21">
        <v>0</v>
      </c>
      <c r="H25" s="142" t="s">
        <v>210</v>
      </c>
      <c r="I25" s="61"/>
      <c r="J25"/>
      <c r="K25"/>
      <c r="L25"/>
      <c r="M25" s="2"/>
      <c r="N25" s="78" t="s">
        <v>519</v>
      </c>
      <c r="O25" s="79">
        <v>1.077</v>
      </c>
      <c r="P25" s="78" t="s">
        <v>519</v>
      </c>
      <c r="Q25" s="79">
        <v>1.329</v>
      </c>
      <c r="R25" s="78" t="s">
        <v>519</v>
      </c>
      <c r="S25" s="79">
        <v>0.45800000000000002</v>
      </c>
    </row>
    <row r="26" spans="1:19" s="15" customFormat="1" ht="14.25" customHeight="1" x14ac:dyDescent="0.2">
      <c r="A26" s="141" t="s">
        <v>178</v>
      </c>
      <c r="B26" s="22" t="s">
        <v>223</v>
      </c>
      <c r="C26" s="85">
        <v>1.85</v>
      </c>
      <c r="D26" s="85">
        <v>1.75</v>
      </c>
      <c r="E26" s="85">
        <v>0.06</v>
      </c>
      <c r="F26" s="19">
        <v>3.66</v>
      </c>
      <c r="G26" s="21">
        <f t="shared" si="0"/>
        <v>120.70430510599999</v>
      </c>
      <c r="H26" s="142">
        <f>((C26*$D$8)+(D26*0.5*$E$8)+(E26*$F$8))*$A$5</f>
        <v>93.592366405999996</v>
      </c>
      <c r="I26" s="61"/>
      <c r="J26"/>
      <c r="K26"/>
      <c r="L26"/>
      <c r="M26" s="2"/>
      <c r="N26" s="78" t="s">
        <v>520</v>
      </c>
      <c r="O26" s="79">
        <v>1.071</v>
      </c>
      <c r="P26" s="78" t="s">
        <v>520</v>
      </c>
      <c r="Q26" s="79">
        <v>1.3109999999999999</v>
      </c>
      <c r="R26" s="78" t="s">
        <v>520</v>
      </c>
      <c r="S26" s="79">
        <v>0.504</v>
      </c>
    </row>
    <row r="27" spans="1:19" s="15" customFormat="1" ht="14.25" customHeight="1" x14ac:dyDescent="0.2">
      <c r="A27" s="141" t="s">
        <v>443</v>
      </c>
      <c r="B27" s="22" t="s">
        <v>138</v>
      </c>
      <c r="C27" s="85">
        <v>0.7</v>
      </c>
      <c r="D27" s="85">
        <v>0.73</v>
      </c>
      <c r="E27" s="85">
        <v>0.04</v>
      </c>
      <c r="F27" s="19">
        <v>1.47</v>
      </c>
      <c r="G27" s="21">
        <f t="shared" si="0"/>
        <v>48.329734948000002</v>
      </c>
      <c r="H27" s="142" t="s">
        <v>210</v>
      </c>
      <c r="I27" s="61"/>
      <c r="J27"/>
      <c r="K27" s="71"/>
      <c r="L27"/>
      <c r="M27" s="2"/>
      <c r="N27" s="78" t="s">
        <v>521</v>
      </c>
      <c r="O27" s="79">
        <v>1.077</v>
      </c>
      <c r="P27" s="78" t="s">
        <v>521</v>
      </c>
      <c r="Q27" s="79">
        <v>1.329</v>
      </c>
      <c r="R27" s="78" t="s">
        <v>521</v>
      </c>
      <c r="S27" s="79">
        <v>0.45800000000000002</v>
      </c>
    </row>
    <row r="28" spans="1:19" s="15" customFormat="1" ht="14.25" customHeight="1" x14ac:dyDescent="0.2">
      <c r="A28" s="141" t="s">
        <v>179</v>
      </c>
      <c r="B28" s="22" t="s">
        <v>77</v>
      </c>
      <c r="C28" s="85">
        <v>1.5</v>
      </c>
      <c r="D28" s="85">
        <v>1.51</v>
      </c>
      <c r="E28" s="85">
        <v>0.05</v>
      </c>
      <c r="F28" s="19">
        <v>3.06</v>
      </c>
      <c r="G28" s="21">
        <f t="shared" si="0"/>
        <v>100.73393718300001</v>
      </c>
      <c r="H28" s="142">
        <f>((C28*$D$8)+(D28*0.5*$E$8)+(E28*$F$8))*$A$5</f>
        <v>77.340207219000007</v>
      </c>
      <c r="I28" s="61"/>
      <c r="J28"/>
      <c r="K28"/>
      <c r="L28"/>
      <c r="M28" s="2"/>
      <c r="N28" s="78" t="s">
        <v>522</v>
      </c>
      <c r="O28" s="79">
        <v>1.077</v>
      </c>
      <c r="P28" s="78" t="s">
        <v>522</v>
      </c>
      <c r="Q28" s="79">
        <v>1.329</v>
      </c>
      <c r="R28" s="78" t="s">
        <v>522</v>
      </c>
      <c r="S28" s="79">
        <v>0.45800000000000002</v>
      </c>
    </row>
    <row r="29" spans="1:19" s="15" customFormat="1" ht="14.25" customHeight="1" x14ac:dyDescent="0.2">
      <c r="A29" s="141" t="s">
        <v>444</v>
      </c>
      <c r="B29" s="22" t="s">
        <v>78</v>
      </c>
      <c r="C29" s="85">
        <v>1.3</v>
      </c>
      <c r="D29" s="85">
        <v>1.1299999999999999</v>
      </c>
      <c r="E29" s="85">
        <v>0.05</v>
      </c>
      <c r="F29" s="19">
        <v>2.48</v>
      </c>
      <c r="G29" s="21">
        <f t="shared" si="0"/>
        <v>81.980989519000005</v>
      </c>
      <c r="H29" s="142" t="s">
        <v>210</v>
      </c>
      <c r="I29" s="61"/>
      <c r="J29"/>
      <c r="K29"/>
      <c r="L29"/>
      <c r="M29" s="2"/>
      <c r="N29" s="78" t="s">
        <v>313</v>
      </c>
      <c r="O29" s="79">
        <v>1.0840000000000001</v>
      </c>
      <c r="P29" s="78" t="s">
        <v>313</v>
      </c>
      <c r="Q29" s="79">
        <v>1.33</v>
      </c>
      <c r="R29" s="78" t="s">
        <v>313</v>
      </c>
      <c r="S29" s="79">
        <v>0.59699999999999998</v>
      </c>
    </row>
    <row r="30" spans="1:19" s="15" customFormat="1" ht="14.25" customHeight="1" x14ac:dyDescent="0.2">
      <c r="A30" s="141" t="s">
        <v>445</v>
      </c>
      <c r="B30" s="22" t="s">
        <v>79</v>
      </c>
      <c r="C30" s="85">
        <v>1.34</v>
      </c>
      <c r="D30" s="85">
        <v>1.26</v>
      </c>
      <c r="E30" s="85">
        <v>0.09</v>
      </c>
      <c r="F30" s="19">
        <v>2.69</v>
      </c>
      <c r="G30" s="21">
        <f t="shared" si="0"/>
        <v>88.690234786999994</v>
      </c>
      <c r="H30" s="142" t="s">
        <v>210</v>
      </c>
      <c r="I30" s="61"/>
      <c r="J30"/>
      <c r="K30"/>
      <c r="L30"/>
      <c r="M30" s="2"/>
      <c r="N30" s="78" t="s">
        <v>314</v>
      </c>
      <c r="O30" s="79">
        <v>1.0960000000000001</v>
      </c>
      <c r="P30" s="78" t="s">
        <v>314</v>
      </c>
      <c r="Q30" s="79">
        <v>1.383</v>
      </c>
      <c r="R30" s="78" t="s">
        <v>314</v>
      </c>
      <c r="S30" s="79">
        <v>0.41399999999999998</v>
      </c>
    </row>
    <row r="31" spans="1:19" s="15" customFormat="1" ht="14.25" customHeight="1" x14ac:dyDescent="0.2">
      <c r="A31" s="141" t="s">
        <v>446</v>
      </c>
      <c r="B31" s="22" t="s">
        <v>412</v>
      </c>
      <c r="C31" s="85">
        <v>1.27</v>
      </c>
      <c r="D31" s="85">
        <v>4.4400000000000004</v>
      </c>
      <c r="E31" s="85">
        <v>0.06</v>
      </c>
      <c r="F31" s="19">
        <v>5.77</v>
      </c>
      <c r="G31" s="21">
        <f t="shared" si="0"/>
        <v>183.81615293800002</v>
      </c>
      <c r="H31" s="142" t="s">
        <v>210</v>
      </c>
      <c r="I31" s="61"/>
      <c r="J31"/>
      <c r="K31"/>
      <c r="L31"/>
      <c r="M31" s="2"/>
      <c r="N31" s="78" t="s">
        <v>523</v>
      </c>
      <c r="O31" s="79">
        <v>1.0269999999999999</v>
      </c>
      <c r="P31" s="78" t="s">
        <v>523</v>
      </c>
      <c r="Q31" s="79">
        <v>1.085</v>
      </c>
      <c r="R31" s="78" t="s">
        <v>523</v>
      </c>
      <c r="S31" s="79">
        <v>0.59699999999999998</v>
      </c>
    </row>
    <row r="32" spans="1:19" s="15" customFormat="1" ht="14.25" customHeight="1" x14ac:dyDescent="0.2">
      <c r="A32" s="141" t="s">
        <v>447</v>
      </c>
      <c r="B32" s="22" t="s">
        <v>413</v>
      </c>
      <c r="C32" s="85">
        <v>1.27</v>
      </c>
      <c r="D32" s="85">
        <v>2.97</v>
      </c>
      <c r="E32" s="85">
        <v>0.06</v>
      </c>
      <c r="F32" s="19">
        <v>4.3</v>
      </c>
      <c r="G32" s="21">
        <f t="shared" si="0"/>
        <v>138.26809592199999</v>
      </c>
      <c r="H32" s="142" t="s">
        <v>210</v>
      </c>
      <c r="I32" s="61"/>
      <c r="J32"/>
      <c r="K32"/>
      <c r="L32"/>
      <c r="M32" s="2"/>
      <c r="N32" s="78" t="s">
        <v>315</v>
      </c>
      <c r="O32" s="79">
        <v>1.042</v>
      </c>
      <c r="P32" s="78" t="s">
        <v>315</v>
      </c>
      <c r="Q32" s="79">
        <v>1.181</v>
      </c>
      <c r="R32" s="78" t="s">
        <v>315</v>
      </c>
      <c r="S32" s="79">
        <v>0.59699999999999998</v>
      </c>
    </row>
    <row r="33" spans="1:19" s="15" customFormat="1" ht="14.25" customHeight="1" x14ac:dyDescent="0.2">
      <c r="A33" s="141" t="s">
        <v>448</v>
      </c>
      <c r="B33" s="22" t="s">
        <v>139</v>
      </c>
      <c r="C33" s="85">
        <v>1.88</v>
      </c>
      <c r="D33" s="85">
        <v>4.34</v>
      </c>
      <c r="E33" s="85">
        <v>0.11</v>
      </c>
      <c r="F33" s="19">
        <v>6.33</v>
      </c>
      <c r="G33" s="21">
        <f t="shared" si="0"/>
        <v>203.60926391299995</v>
      </c>
      <c r="H33" s="142" t="s">
        <v>210</v>
      </c>
      <c r="I33" s="61"/>
      <c r="J33"/>
      <c r="K33"/>
      <c r="L33"/>
      <c r="M33" s="2"/>
      <c r="N33" s="78" t="s">
        <v>316</v>
      </c>
      <c r="O33" s="79">
        <v>1.038</v>
      </c>
      <c r="P33" s="78" t="s">
        <v>316</v>
      </c>
      <c r="Q33" s="79">
        <v>1.157</v>
      </c>
      <c r="R33" s="78" t="s">
        <v>316</v>
      </c>
      <c r="S33" s="79">
        <v>0.59699999999999998</v>
      </c>
    </row>
    <row r="34" spans="1:19" s="15" customFormat="1" ht="14.25" customHeight="1" x14ac:dyDescent="0.2">
      <c r="A34" s="141" t="s">
        <v>473</v>
      </c>
      <c r="B34" s="22" t="s">
        <v>226</v>
      </c>
      <c r="C34" s="85">
        <v>0.65</v>
      </c>
      <c r="D34" s="85">
        <v>0.26</v>
      </c>
      <c r="E34" s="85">
        <v>0.05</v>
      </c>
      <c r="F34" s="19">
        <v>0.96</v>
      </c>
      <c r="G34" s="21">
        <v>0</v>
      </c>
      <c r="H34" s="142" t="s">
        <v>210</v>
      </c>
      <c r="I34" s="61"/>
      <c r="J34"/>
      <c r="K34"/>
      <c r="L34"/>
      <c r="M34" s="2"/>
      <c r="N34" s="78" t="s">
        <v>524</v>
      </c>
      <c r="O34" s="79">
        <v>1.042</v>
      </c>
      <c r="P34" s="78" t="s">
        <v>524</v>
      </c>
      <c r="Q34" s="79">
        <v>1.159</v>
      </c>
      <c r="R34" s="78" t="s">
        <v>524</v>
      </c>
      <c r="S34" s="79">
        <v>0.59699999999999998</v>
      </c>
    </row>
    <row r="35" spans="1:19" s="15" customFormat="1" ht="14.25" customHeight="1" x14ac:dyDescent="0.2">
      <c r="A35" s="141" t="s">
        <v>449</v>
      </c>
      <c r="B35" s="80" t="s">
        <v>80</v>
      </c>
      <c r="C35" s="85">
        <v>0.16</v>
      </c>
      <c r="D35" s="85">
        <v>0.49</v>
      </c>
      <c r="E35" s="85">
        <v>0.01</v>
      </c>
      <c r="F35" s="19">
        <v>0.66</v>
      </c>
      <c r="G35" s="21">
        <f t="shared" si="0"/>
        <v>21.086947122999998</v>
      </c>
      <c r="H35" s="142" t="s">
        <v>210</v>
      </c>
      <c r="I35" s="61"/>
      <c r="J35"/>
      <c r="K35"/>
      <c r="L35"/>
      <c r="M35" s="2"/>
      <c r="N35" s="78" t="s">
        <v>525</v>
      </c>
      <c r="O35" s="79">
        <v>1.0269999999999999</v>
      </c>
      <c r="P35" s="78" t="s">
        <v>525</v>
      </c>
      <c r="Q35" s="79">
        <v>1.0649999999999999</v>
      </c>
      <c r="R35" s="78" t="s">
        <v>525</v>
      </c>
      <c r="S35" s="79">
        <v>0.59699999999999998</v>
      </c>
    </row>
    <row r="36" spans="1:19" s="15" customFormat="1" ht="14.25" customHeight="1" x14ac:dyDescent="0.2">
      <c r="A36" s="141" t="s">
        <v>450</v>
      </c>
      <c r="B36" s="80" t="s">
        <v>80</v>
      </c>
      <c r="C36" s="85">
        <v>0.11</v>
      </c>
      <c r="D36" s="85">
        <v>0.41</v>
      </c>
      <c r="E36" s="85">
        <v>0.01</v>
      </c>
      <c r="F36" s="19">
        <v>0.53</v>
      </c>
      <c r="G36" s="21">
        <f t="shared" si="0"/>
        <v>16.863486298999998</v>
      </c>
      <c r="H36" s="142" t="s">
        <v>210</v>
      </c>
      <c r="I36" s="61"/>
      <c r="J36"/>
      <c r="K36"/>
      <c r="L36"/>
      <c r="M36" s="2"/>
      <c r="N36" s="78" t="s">
        <v>526</v>
      </c>
      <c r="O36" s="79">
        <v>1.044</v>
      </c>
      <c r="P36" s="78" t="s">
        <v>526</v>
      </c>
      <c r="Q36" s="79">
        <v>1.22</v>
      </c>
      <c r="R36" s="78" t="s">
        <v>526</v>
      </c>
      <c r="S36" s="79">
        <v>0.504</v>
      </c>
    </row>
    <row r="37" spans="1:19" s="15" customFormat="1" ht="14.25" customHeight="1" x14ac:dyDescent="0.2">
      <c r="A37" s="141" t="s">
        <v>451</v>
      </c>
      <c r="B37" s="143" t="s">
        <v>173</v>
      </c>
      <c r="C37" s="85">
        <v>0.75</v>
      </c>
      <c r="D37" s="85">
        <v>0.49</v>
      </c>
      <c r="E37" s="85">
        <v>0.04</v>
      </c>
      <c r="F37" s="19">
        <v>1.28</v>
      </c>
      <c r="G37" s="21">
        <f t="shared" si="0"/>
        <v>42.637972475999995</v>
      </c>
      <c r="H37" s="142" t="s">
        <v>210</v>
      </c>
      <c r="I37" s="61"/>
      <c r="J37"/>
      <c r="K37"/>
      <c r="L37"/>
      <c r="M37" s="2"/>
      <c r="N37" s="78" t="s">
        <v>527</v>
      </c>
      <c r="O37" s="79">
        <v>1.0269999999999999</v>
      </c>
      <c r="P37" s="78" t="s">
        <v>527</v>
      </c>
      <c r="Q37" s="79">
        <v>1.0649999999999999</v>
      </c>
      <c r="R37" s="78" t="s">
        <v>527</v>
      </c>
      <c r="S37" s="79">
        <v>0.59699999999999998</v>
      </c>
    </row>
    <row r="38" spans="1:19" s="15" customFormat="1" ht="14.25" customHeight="1" x14ac:dyDescent="0.2">
      <c r="A38" s="141" t="s">
        <v>452</v>
      </c>
      <c r="B38" s="80" t="s">
        <v>81</v>
      </c>
      <c r="C38" s="85">
        <v>1.75</v>
      </c>
      <c r="D38" s="85">
        <v>1.06</v>
      </c>
      <c r="E38" s="85">
        <v>0.1</v>
      </c>
      <c r="F38" s="19">
        <v>2.91</v>
      </c>
      <c r="G38" s="21">
        <f t="shared" si="0"/>
        <v>97.120756677999978</v>
      </c>
      <c r="H38" s="142" t="s">
        <v>210</v>
      </c>
      <c r="I38" s="61"/>
      <c r="J38"/>
      <c r="K38"/>
      <c r="L38"/>
      <c r="M38" s="2"/>
      <c r="N38" s="78" t="s">
        <v>317</v>
      </c>
      <c r="O38" s="79">
        <v>1.0269999999999999</v>
      </c>
      <c r="P38" s="78" t="s">
        <v>317</v>
      </c>
      <c r="Q38" s="79">
        <v>1.0649999999999999</v>
      </c>
      <c r="R38" s="78" t="s">
        <v>317</v>
      </c>
      <c r="S38" s="79">
        <v>0.59699999999999998</v>
      </c>
    </row>
    <row r="39" spans="1:19" s="15" customFormat="1" ht="14.25" customHeight="1" x14ac:dyDescent="0.2">
      <c r="A39" s="141" t="s">
        <v>481</v>
      </c>
      <c r="B39" s="80" t="s">
        <v>414</v>
      </c>
      <c r="C39" s="85">
        <v>0</v>
      </c>
      <c r="D39" s="85">
        <v>0.28000000000000003</v>
      </c>
      <c r="E39" s="85">
        <v>0.01</v>
      </c>
      <c r="F39" s="19">
        <v>0.28999999999999998</v>
      </c>
      <c r="G39" s="21">
        <v>0</v>
      </c>
      <c r="H39" s="142" t="s">
        <v>210</v>
      </c>
      <c r="I39" s="61"/>
      <c r="J39"/>
      <c r="K39"/>
      <c r="L39"/>
      <c r="M39" s="2"/>
      <c r="N39" s="78" t="s">
        <v>528</v>
      </c>
      <c r="O39" s="79">
        <v>1.0269999999999999</v>
      </c>
      <c r="P39" s="78" t="s">
        <v>528</v>
      </c>
      <c r="Q39" s="79">
        <v>1.0649999999999999</v>
      </c>
      <c r="R39" s="78" t="s">
        <v>528</v>
      </c>
      <c r="S39" s="79">
        <v>0.59699999999999998</v>
      </c>
    </row>
    <row r="40" spans="1:19" s="15" customFormat="1" ht="14.25" customHeight="1" x14ac:dyDescent="0.2">
      <c r="A40" s="141" t="s">
        <v>180</v>
      </c>
      <c r="B40" s="80" t="s">
        <v>159</v>
      </c>
      <c r="C40" s="85">
        <v>1.7</v>
      </c>
      <c r="D40" s="85">
        <v>1.28</v>
      </c>
      <c r="E40" s="85">
        <v>0.09</v>
      </c>
      <c r="F40" s="19">
        <v>3.07</v>
      </c>
      <c r="G40" s="21">
        <f t="shared" ref="G40:G74" si="3">((C40*$D$8)+(D40*$E$8)+(E40*$F$8))*$A$5</f>
        <v>101.87145224299999</v>
      </c>
      <c r="H40" s="142">
        <f>((C40*$D$8)+(D40*0.5*$E$8)+(E40*$F$8))*$A$5</f>
        <v>82.041005650999992</v>
      </c>
      <c r="I40" s="61"/>
      <c r="J40"/>
      <c r="K40"/>
      <c r="L40"/>
      <c r="M40" s="2"/>
      <c r="N40" s="78" t="s">
        <v>318</v>
      </c>
      <c r="O40" s="79">
        <v>1.0009999999999999</v>
      </c>
      <c r="P40" s="78" t="s">
        <v>318</v>
      </c>
      <c r="Q40" s="79">
        <v>1.0469999999999999</v>
      </c>
      <c r="R40" s="78" t="s">
        <v>318</v>
      </c>
      <c r="S40" s="79">
        <v>0.76700000000000002</v>
      </c>
    </row>
    <row r="41" spans="1:19" s="15" customFormat="1" ht="14.25" customHeight="1" x14ac:dyDescent="0.2">
      <c r="A41" s="141" t="s">
        <v>474</v>
      </c>
      <c r="B41" s="80" t="s">
        <v>140</v>
      </c>
      <c r="C41" s="85">
        <v>0.06</v>
      </c>
      <c r="D41" s="85">
        <v>0.11</v>
      </c>
      <c r="E41" s="85">
        <v>0.01</v>
      </c>
      <c r="F41" s="19">
        <v>0.18</v>
      </c>
      <c r="G41" s="21">
        <v>0</v>
      </c>
      <c r="H41" s="142" t="s">
        <v>210</v>
      </c>
      <c r="I41" s="61"/>
      <c r="J41"/>
      <c r="K41"/>
      <c r="L41"/>
      <c r="M41" s="2"/>
      <c r="N41" s="78" t="s">
        <v>319</v>
      </c>
      <c r="O41" s="79">
        <v>1.0369999999999999</v>
      </c>
      <c r="P41" s="78" t="s">
        <v>319</v>
      </c>
      <c r="Q41" s="79">
        <v>1.1140000000000001</v>
      </c>
      <c r="R41" s="78" t="s">
        <v>319</v>
      </c>
      <c r="S41" s="79">
        <v>0.93400000000000005</v>
      </c>
    </row>
    <row r="42" spans="1:19" s="15" customFormat="1" ht="14.25" customHeight="1" x14ac:dyDescent="0.2">
      <c r="A42" s="141" t="s">
        <v>181</v>
      </c>
      <c r="B42" s="22" t="s">
        <v>82</v>
      </c>
      <c r="C42" s="85">
        <v>0.25</v>
      </c>
      <c r="D42" s="85">
        <v>0.17</v>
      </c>
      <c r="E42" s="85">
        <v>0.01</v>
      </c>
      <c r="F42" s="19">
        <v>0.43</v>
      </c>
      <c r="G42" s="21">
        <f t="shared" si="3"/>
        <v>14.312102826999999</v>
      </c>
      <c r="H42" s="142">
        <f t="shared" ref="H42:H53" si="4">((C42*$D$8)+(D42*0.5*$E$8)+(E42*$F$8))*$A$5</f>
        <v>11.678371638999998</v>
      </c>
      <c r="I42" s="61"/>
      <c r="J42"/>
      <c r="K42"/>
      <c r="L42"/>
      <c r="M42" s="2"/>
      <c r="N42" s="78" t="s">
        <v>320</v>
      </c>
      <c r="O42" s="79">
        <v>1.054</v>
      </c>
      <c r="P42" s="78" t="s">
        <v>320</v>
      </c>
      <c r="Q42" s="79">
        <v>1.236</v>
      </c>
      <c r="R42" s="78" t="s">
        <v>320</v>
      </c>
      <c r="S42" s="79">
        <v>1.294</v>
      </c>
    </row>
    <row r="43" spans="1:19" s="15" customFormat="1" ht="14.25" customHeight="1" x14ac:dyDescent="0.2">
      <c r="A43" s="141" t="s">
        <v>182</v>
      </c>
      <c r="B43" s="22" t="s">
        <v>83</v>
      </c>
      <c r="C43" s="85">
        <v>0.18</v>
      </c>
      <c r="D43" s="85">
        <v>0.16</v>
      </c>
      <c r="E43" s="85">
        <v>0.01</v>
      </c>
      <c r="F43" s="19">
        <v>0.35</v>
      </c>
      <c r="G43" s="21">
        <f t="shared" si="3"/>
        <v>11.559735098999999</v>
      </c>
      <c r="H43" s="142">
        <f t="shared" si="4"/>
        <v>9.080929274999999</v>
      </c>
      <c r="I43" s="61"/>
      <c r="J43"/>
      <c r="K43"/>
      <c r="L43"/>
      <c r="M43" s="2"/>
      <c r="N43" s="78" t="s">
        <v>321</v>
      </c>
      <c r="O43" s="79">
        <v>1.0049999999999999</v>
      </c>
      <c r="P43" s="78" t="s">
        <v>321</v>
      </c>
      <c r="Q43" s="79">
        <v>1.022</v>
      </c>
      <c r="R43" s="78" t="s">
        <v>321</v>
      </c>
      <c r="S43" s="79">
        <v>0.92700000000000005</v>
      </c>
    </row>
    <row r="44" spans="1:19" s="15" customFormat="1" ht="14.25" customHeight="1" x14ac:dyDescent="0.2">
      <c r="A44" s="141" t="s">
        <v>183</v>
      </c>
      <c r="B44" s="22" t="s">
        <v>84</v>
      </c>
      <c r="C44" s="85">
        <v>0.06</v>
      </c>
      <c r="D44" s="85">
        <v>0.1</v>
      </c>
      <c r="E44" s="85">
        <v>0.01</v>
      </c>
      <c r="F44" s="19">
        <v>0.17</v>
      </c>
      <c r="G44" s="21">
        <f t="shared" si="3"/>
        <v>5.5134587309999992</v>
      </c>
      <c r="H44" s="142">
        <f t="shared" si="4"/>
        <v>3.9642050909999993</v>
      </c>
      <c r="I44" s="61"/>
      <c r="J44"/>
      <c r="K44"/>
      <c r="L44"/>
      <c r="M44" s="2"/>
      <c r="N44" s="78" t="s">
        <v>529</v>
      </c>
      <c r="O44" s="79">
        <v>1</v>
      </c>
      <c r="P44" s="78" t="s">
        <v>529</v>
      </c>
      <c r="Q44" s="79">
        <v>1.0009999999999999</v>
      </c>
      <c r="R44" s="78" t="s">
        <v>529</v>
      </c>
      <c r="S44" s="79">
        <v>1.86</v>
      </c>
    </row>
    <row r="45" spans="1:19" s="15" customFormat="1" ht="14.25" customHeight="1" x14ac:dyDescent="0.2">
      <c r="A45" s="141" t="s">
        <v>184</v>
      </c>
      <c r="B45" s="22" t="s">
        <v>85</v>
      </c>
      <c r="C45" s="85">
        <v>0.17</v>
      </c>
      <c r="D45" s="85">
        <v>0.34</v>
      </c>
      <c r="E45" s="85">
        <v>0.01</v>
      </c>
      <c r="F45" s="19">
        <v>0.52</v>
      </c>
      <c r="G45" s="21">
        <f t="shared" si="3"/>
        <v>16.788117202999999</v>
      </c>
      <c r="H45" s="142">
        <f t="shared" si="4"/>
        <v>11.520654827</v>
      </c>
      <c r="I45" s="61"/>
      <c r="J45"/>
      <c r="K45"/>
      <c r="L45"/>
      <c r="M45" s="2"/>
      <c r="N45" s="78" t="s">
        <v>322</v>
      </c>
      <c r="O45" s="79">
        <v>1</v>
      </c>
      <c r="P45" s="78" t="s">
        <v>322</v>
      </c>
      <c r="Q45" s="79">
        <v>1.0229999999999999</v>
      </c>
      <c r="R45" s="78" t="s">
        <v>322</v>
      </c>
      <c r="S45" s="79">
        <v>2.629</v>
      </c>
    </row>
    <row r="46" spans="1:19" s="15" customFormat="1" ht="14.25" customHeight="1" x14ac:dyDescent="0.2">
      <c r="A46" s="141" t="s">
        <v>185</v>
      </c>
      <c r="B46" s="22" t="s">
        <v>224</v>
      </c>
      <c r="C46" s="85">
        <v>0.06</v>
      </c>
      <c r="D46" s="85">
        <v>0.14000000000000001</v>
      </c>
      <c r="E46" s="85">
        <v>0.01</v>
      </c>
      <c r="F46" s="19">
        <v>0.21</v>
      </c>
      <c r="G46" s="21">
        <f t="shared" si="3"/>
        <v>6.7528616429999992</v>
      </c>
      <c r="H46" s="142">
        <f t="shared" si="4"/>
        <v>4.5839065469999998</v>
      </c>
      <c r="I46" s="61"/>
      <c r="J46"/>
      <c r="K46"/>
      <c r="L46"/>
      <c r="M46" s="2"/>
      <c r="N46" s="78" t="s">
        <v>323</v>
      </c>
      <c r="O46" s="79">
        <v>1</v>
      </c>
      <c r="P46" s="78" t="s">
        <v>323</v>
      </c>
      <c r="Q46" s="79">
        <v>0.93899999999999995</v>
      </c>
      <c r="R46" s="78" t="s">
        <v>323</v>
      </c>
      <c r="S46" s="79">
        <v>1.4350000000000001</v>
      </c>
    </row>
    <row r="47" spans="1:19" s="15" customFormat="1" ht="14.25" customHeight="1" x14ac:dyDescent="0.2">
      <c r="A47" s="141" t="s">
        <v>479</v>
      </c>
      <c r="B47" s="22" t="s">
        <v>86</v>
      </c>
      <c r="C47" s="85">
        <v>0.06</v>
      </c>
      <c r="D47" s="85">
        <v>0.12</v>
      </c>
      <c r="E47" s="85">
        <v>0.01</v>
      </c>
      <c r="F47" s="19">
        <v>0.19</v>
      </c>
      <c r="G47" s="21">
        <f t="shared" si="3"/>
        <v>6.1331601869999988</v>
      </c>
      <c r="H47" s="142">
        <f t="shared" si="4"/>
        <v>4.2740558189999991</v>
      </c>
      <c r="I47" s="61"/>
      <c r="J47"/>
      <c r="K47"/>
      <c r="L47"/>
      <c r="M47" s="2"/>
      <c r="N47" s="78" t="s">
        <v>324</v>
      </c>
      <c r="O47" s="79">
        <v>1</v>
      </c>
      <c r="P47" s="78" t="s">
        <v>324</v>
      </c>
      <c r="Q47" s="79">
        <v>0.998</v>
      </c>
      <c r="R47" s="78" t="s">
        <v>324</v>
      </c>
      <c r="S47" s="79">
        <v>0.90400000000000003</v>
      </c>
    </row>
    <row r="48" spans="1:19" s="15" customFormat="1" ht="14.25" customHeight="1" x14ac:dyDescent="0.2">
      <c r="A48" s="141" t="s">
        <v>186</v>
      </c>
      <c r="B48" s="22" t="s">
        <v>87</v>
      </c>
      <c r="C48" s="85">
        <v>0.08</v>
      </c>
      <c r="D48" s="85">
        <v>0.15</v>
      </c>
      <c r="E48" s="85">
        <v>0.01</v>
      </c>
      <c r="F48" s="19">
        <v>0.24</v>
      </c>
      <c r="G48" s="21">
        <f t="shared" si="3"/>
        <v>7.7605743709999988</v>
      </c>
      <c r="H48" s="142">
        <f t="shared" si="4"/>
        <v>5.4366939109999999</v>
      </c>
      <c r="I48" s="61"/>
      <c r="J48"/>
      <c r="K48"/>
      <c r="L48"/>
      <c r="M48" s="2"/>
      <c r="N48" s="78" t="s">
        <v>325</v>
      </c>
      <c r="O48" s="79">
        <v>1</v>
      </c>
      <c r="P48" s="78" t="s">
        <v>325</v>
      </c>
      <c r="Q48" s="79">
        <v>0.878</v>
      </c>
      <c r="R48" s="78" t="s">
        <v>325</v>
      </c>
      <c r="S48" s="79">
        <v>0.90400000000000003</v>
      </c>
    </row>
    <row r="49" spans="1:19" s="15" customFormat="1" ht="14.25" customHeight="1" x14ac:dyDescent="0.2">
      <c r="A49" s="141" t="s">
        <v>187</v>
      </c>
      <c r="B49" s="22" t="s">
        <v>88</v>
      </c>
      <c r="C49" s="85">
        <v>0.25</v>
      </c>
      <c r="D49" s="85">
        <v>0.17</v>
      </c>
      <c r="E49" s="85">
        <v>0.01</v>
      </c>
      <c r="F49" s="19">
        <v>0.43</v>
      </c>
      <c r="G49" s="21">
        <f t="shared" si="3"/>
        <v>14.312102826999999</v>
      </c>
      <c r="H49" s="142">
        <f t="shared" si="4"/>
        <v>11.678371638999998</v>
      </c>
      <c r="I49" s="61"/>
      <c r="J49"/>
      <c r="K49"/>
      <c r="L49"/>
      <c r="M49" s="2"/>
      <c r="N49" s="78" t="s">
        <v>326</v>
      </c>
      <c r="O49" s="79">
        <v>1.01</v>
      </c>
      <c r="P49" s="78" t="s">
        <v>326</v>
      </c>
      <c r="Q49" s="79">
        <v>1.143</v>
      </c>
      <c r="R49" s="78" t="s">
        <v>326</v>
      </c>
      <c r="S49" s="79">
        <v>0.67500000000000004</v>
      </c>
    </row>
    <row r="50" spans="1:19" s="15" customFormat="1" ht="14.25" customHeight="1" x14ac:dyDescent="0.2">
      <c r="A50" s="141" t="s">
        <v>188</v>
      </c>
      <c r="B50" s="22" t="s">
        <v>141</v>
      </c>
      <c r="C50" s="85">
        <v>0.26</v>
      </c>
      <c r="D50" s="85">
        <v>0.32</v>
      </c>
      <c r="E50" s="85">
        <v>0.01</v>
      </c>
      <c r="F50" s="19">
        <v>0.59</v>
      </c>
      <c r="G50" s="21">
        <f t="shared" si="3"/>
        <v>19.308794747</v>
      </c>
      <c r="H50" s="142">
        <f t="shared" si="4"/>
        <v>14.351183098999998</v>
      </c>
      <c r="I50" s="61"/>
      <c r="J50"/>
      <c r="K50"/>
      <c r="L50"/>
      <c r="M50" s="2"/>
      <c r="N50" s="78" t="s">
        <v>327</v>
      </c>
      <c r="O50" s="79">
        <v>1</v>
      </c>
      <c r="P50" s="78" t="s">
        <v>327</v>
      </c>
      <c r="Q50" s="79">
        <v>0.877</v>
      </c>
      <c r="R50" s="78" t="s">
        <v>327</v>
      </c>
      <c r="S50" s="79">
        <v>0.41599999999999998</v>
      </c>
    </row>
    <row r="51" spans="1:19" s="15" customFormat="1" ht="14.25" customHeight="1" x14ac:dyDescent="0.2">
      <c r="A51" s="141" t="s">
        <v>189</v>
      </c>
      <c r="B51" s="22" t="s">
        <v>89</v>
      </c>
      <c r="C51" s="85">
        <v>0.21</v>
      </c>
      <c r="D51" s="85">
        <v>0.21</v>
      </c>
      <c r="E51" s="85">
        <v>0.01</v>
      </c>
      <c r="F51" s="19">
        <v>0.43</v>
      </c>
      <c r="G51" s="21">
        <f t="shared" si="3"/>
        <v>14.155781738999998</v>
      </c>
      <c r="H51" s="142">
        <f t="shared" si="4"/>
        <v>10.902349095</v>
      </c>
      <c r="I51" s="61"/>
      <c r="J51"/>
      <c r="K51"/>
      <c r="L51"/>
      <c r="M51" s="2"/>
      <c r="N51" s="78" t="s">
        <v>328</v>
      </c>
      <c r="O51" s="79">
        <v>1.0109999999999999</v>
      </c>
      <c r="P51" s="78" t="s">
        <v>328</v>
      </c>
      <c r="Q51" s="79">
        <v>1.044</v>
      </c>
      <c r="R51" s="78" t="s">
        <v>328</v>
      </c>
      <c r="S51" s="79">
        <v>1.871</v>
      </c>
    </row>
    <row r="52" spans="1:19" s="15" customFormat="1" ht="14.25" customHeight="1" x14ac:dyDescent="0.2">
      <c r="A52" s="141" t="s">
        <v>190</v>
      </c>
      <c r="B52" s="22" t="s">
        <v>90</v>
      </c>
      <c r="C52" s="85">
        <v>0.21</v>
      </c>
      <c r="D52" s="85">
        <v>0.2</v>
      </c>
      <c r="E52" s="85">
        <v>0.01</v>
      </c>
      <c r="F52" s="19">
        <v>0.42</v>
      </c>
      <c r="G52" s="21">
        <f t="shared" si="3"/>
        <v>13.845931010999999</v>
      </c>
      <c r="H52" s="142">
        <f t="shared" si="4"/>
        <v>10.747423731</v>
      </c>
      <c r="I52" s="61"/>
      <c r="J52"/>
      <c r="K52"/>
      <c r="L52"/>
      <c r="M52" s="2"/>
      <c r="N52" s="78" t="s">
        <v>329</v>
      </c>
      <c r="O52" s="79">
        <v>1</v>
      </c>
      <c r="P52" s="78" t="s">
        <v>329</v>
      </c>
      <c r="Q52" s="79">
        <v>0.94199999999999995</v>
      </c>
      <c r="R52" s="78" t="s">
        <v>329</v>
      </c>
      <c r="S52" s="79">
        <v>1.661</v>
      </c>
    </row>
    <row r="53" spans="1:19" s="15" customFormat="1" ht="14.25" customHeight="1" x14ac:dyDescent="0.2">
      <c r="A53" s="141" t="s">
        <v>191</v>
      </c>
      <c r="B53" s="22" t="s">
        <v>91</v>
      </c>
      <c r="C53" s="85">
        <v>0.28000000000000003</v>
      </c>
      <c r="D53" s="85">
        <v>0.72</v>
      </c>
      <c r="E53" s="85">
        <v>0.01</v>
      </c>
      <c r="F53" s="19">
        <v>1.01</v>
      </c>
      <c r="G53" s="21">
        <f t="shared" si="3"/>
        <v>32.400685867</v>
      </c>
      <c r="H53" s="142">
        <f t="shared" si="4"/>
        <v>21.246059659</v>
      </c>
      <c r="I53" s="61"/>
      <c r="J53"/>
      <c r="K53"/>
      <c r="L53"/>
      <c r="M53" s="2"/>
      <c r="N53" s="78" t="s">
        <v>330</v>
      </c>
      <c r="O53" s="79">
        <v>1.006</v>
      </c>
      <c r="P53" s="78" t="s">
        <v>330</v>
      </c>
      <c r="Q53" s="79">
        <v>1.0620000000000001</v>
      </c>
      <c r="R53" s="78" t="s">
        <v>330</v>
      </c>
      <c r="S53" s="79">
        <v>1.504</v>
      </c>
    </row>
    <row r="54" spans="1:19" s="15" customFormat="1" ht="14.25" customHeight="1" x14ac:dyDescent="0.2">
      <c r="A54" s="141" t="s">
        <v>476</v>
      </c>
      <c r="B54" s="22" t="s">
        <v>92</v>
      </c>
      <c r="C54" s="85">
        <v>0</v>
      </c>
      <c r="D54" s="85">
        <v>0</v>
      </c>
      <c r="E54" s="85">
        <v>0</v>
      </c>
      <c r="F54" s="19">
        <v>0</v>
      </c>
      <c r="G54" s="21">
        <f t="shared" si="3"/>
        <v>0</v>
      </c>
      <c r="H54" s="142" t="s">
        <v>210</v>
      </c>
      <c r="I54" s="61"/>
      <c r="J54"/>
      <c r="K54"/>
      <c r="L54"/>
      <c r="M54" s="2"/>
      <c r="N54" s="78" t="s">
        <v>331</v>
      </c>
      <c r="O54" s="79">
        <v>1</v>
      </c>
      <c r="P54" s="78" t="s">
        <v>331</v>
      </c>
      <c r="Q54" s="79">
        <v>0.91200000000000003</v>
      </c>
      <c r="R54" s="78" t="s">
        <v>331</v>
      </c>
      <c r="S54" s="79">
        <v>1.1819999999999999</v>
      </c>
    </row>
    <row r="55" spans="1:19" s="15" customFormat="1" ht="14.25" customHeight="1" x14ac:dyDescent="0.2">
      <c r="A55" s="141" t="s">
        <v>192</v>
      </c>
      <c r="B55" s="22" t="s">
        <v>93</v>
      </c>
      <c r="C55" s="85">
        <v>0.45</v>
      </c>
      <c r="D55" s="85">
        <v>0.4</v>
      </c>
      <c r="E55" s="85">
        <v>0.02</v>
      </c>
      <c r="F55" s="19">
        <v>0.87</v>
      </c>
      <c r="G55" s="21">
        <f t="shared" si="3"/>
        <v>28.738655022</v>
      </c>
      <c r="H55" s="142">
        <f>((C55*$D$8)+(D55*0.5*$E$8)+(E55*$F$8))*$A$5</f>
        <v>22.541640462</v>
      </c>
      <c r="I55" s="61"/>
      <c r="J55"/>
      <c r="K55"/>
      <c r="L55"/>
      <c r="M55" s="2"/>
      <c r="N55" s="78" t="s">
        <v>332</v>
      </c>
      <c r="O55" s="79">
        <v>1</v>
      </c>
      <c r="P55" s="78" t="s">
        <v>332</v>
      </c>
      <c r="Q55" s="79">
        <v>0.9</v>
      </c>
      <c r="R55" s="78" t="s">
        <v>332</v>
      </c>
      <c r="S55" s="79">
        <v>0.46500000000000002</v>
      </c>
    </row>
    <row r="56" spans="1:19" s="15" customFormat="1" ht="14.25" customHeight="1" x14ac:dyDescent="0.2">
      <c r="A56" s="141" t="s">
        <v>193</v>
      </c>
      <c r="B56" s="22" t="s">
        <v>142</v>
      </c>
      <c r="C56" s="85">
        <v>0.5</v>
      </c>
      <c r="D56" s="85">
        <v>0.49</v>
      </c>
      <c r="E56" s="85">
        <v>0.02</v>
      </c>
      <c r="F56" s="19">
        <v>1.01</v>
      </c>
      <c r="G56" s="21">
        <f t="shared" si="3"/>
        <v>33.271966573999997</v>
      </c>
      <c r="H56" s="142">
        <f>((C56*$D$8)+(D56*0.5*$E$8)+(E56*$F$8))*$A$5</f>
        <v>25.680623737999998</v>
      </c>
      <c r="I56" s="61"/>
      <c r="J56"/>
      <c r="K56"/>
      <c r="L56"/>
      <c r="M56" s="2"/>
      <c r="N56" s="78" t="s">
        <v>333</v>
      </c>
      <c r="O56" s="79">
        <v>1</v>
      </c>
      <c r="P56" s="78" t="s">
        <v>333</v>
      </c>
      <c r="Q56" s="79">
        <v>0.90700000000000003</v>
      </c>
      <c r="R56" s="78" t="s">
        <v>333</v>
      </c>
      <c r="S56" s="79">
        <v>0.42499999999999999</v>
      </c>
    </row>
    <row r="57" spans="1:19" s="15" customFormat="1" ht="14.25" customHeight="1" x14ac:dyDescent="0.2">
      <c r="A57" s="141" t="s">
        <v>194</v>
      </c>
      <c r="B57" s="22" t="s">
        <v>94</v>
      </c>
      <c r="C57" s="85">
        <v>0.48</v>
      </c>
      <c r="D57" s="85">
        <v>0.6</v>
      </c>
      <c r="E57" s="85">
        <v>0.02</v>
      </c>
      <c r="F57" s="19">
        <v>1.1000000000000001</v>
      </c>
      <c r="G57" s="21">
        <f t="shared" si="3"/>
        <v>35.982462581999997</v>
      </c>
      <c r="H57" s="142">
        <f>((C57*$D$8)+(D57*0.5*$E$8)+(E57*$F$8))*$A$5</f>
        <v>26.686940741999997</v>
      </c>
      <c r="I57" s="61"/>
      <c r="J57"/>
      <c r="K57"/>
      <c r="L57"/>
      <c r="M57" s="2"/>
      <c r="N57" s="78" t="s">
        <v>334</v>
      </c>
      <c r="O57" s="79">
        <v>1</v>
      </c>
      <c r="P57" s="78" t="s">
        <v>334</v>
      </c>
      <c r="Q57" s="79">
        <v>0.90800000000000003</v>
      </c>
      <c r="R57" s="78" t="s">
        <v>334</v>
      </c>
      <c r="S57" s="79">
        <v>0.45800000000000002</v>
      </c>
    </row>
    <row r="58" spans="1:19" s="15" customFormat="1" ht="14.25" customHeight="1" x14ac:dyDescent="0.2">
      <c r="A58" s="141" t="s">
        <v>195</v>
      </c>
      <c r="B58" s="22" t="s">
        <v>95</v>
      </c>
      <c r="C58" s="85">
        <v>0.45</v>
      </c>
      <c r="D58" s="85">
        <v>0.4</v>
      </c>
      <c r="E58" s="85">
        <v>0.02</v>
      </c>
      <c r="F58" s="19">
        <v>0.87</v>
      </c>
      <c r="G58" s="21">
        <f t="shared" si="3"/>
        <v>28.738655022</v>
      </c>
      <c r="H58" s="142">
        <f>((C58*$D$8)+(D58*0.5*$E$8)+(E58*$F$8))*$A$5</f>
        <v>22.541640462</v>
      </c>
      <c r="I58" s="61"/>
      <c r="J58"/>
      <c r="K58"/>
      <c r="L58"/>
      <c r="M58" s="2"/>
      <c r="N58" s="78" t="s">
        <v>335</v>
      </c>
      <c r="O58" s="79">
        <v>1</v>
      </c>
      <c r="P58" s="78" t="s">
        <v>335</v>
      </c>
      <c r="Q58" s="79">
        <v>0.86899999999999999</v>
      </c>
      <c r="R58" s="78" t="s">
        <v>335</v>
      </c>
      <c r="S58" s="79">
        <v>0.82699999999999996</v>
      </c>
    </row>
    <row r="59" spans="1:19" s="15" customFormat="1" ht="14.25" customHeight="1" x14ac:dyDescent="0.2">
      <c r="A59" s="141" t="s">
        <v>196</v>
      </c>
      <c r="B59" s="22" t="s">
        <v>96</v>
      </c>
      <c r="C59" s="85">
        <v>0.35</v>
      </c>
      <c r="D59" s="85">
        <v>0.49</v>
      </c>
      <c r="E59" s="85">
        <v>0.01</v>
      </c>
      <c r="F59" s="19">
        <v>0.85</v>
      </c>
      <c r="G59" s="21">
        <f t="shared" si="3"/>
        <v>27.716636123000001</v>
      </c>
      <c r="H59" s="142">
        <f>((C59*$D$8)+(D59*0.5*$E$8)+(E59*$F$8))*$A$5</f>
        <v>20.125293286999998</v>
      </c>
      <c r="I59" s="61"/>
      <c r="J59"/>
      <c r="K59"/>
      <c r="L59"/>
      <c r="M59" s="2"/>
      <c r="N59" s="78" t="s">
        <v>336</v>
      </c>
      <c r="O59" s="79">
        <v>1</v>
      </c>
      <c r="P59" s="78" t="s">
        <v>336</v>
      </c>
      <c r="Q59" s="79">
        <v>0.92700000000000005</v>
      </c>
      <c r="R59" s="78" t="s">
        <v>336</v>
      </c>
      <c r="S59" s="79">
        <v>1.528</v>
      </c>
    </row>
    <row r="60" spans="1:19" s="15" customFormat="1" ht="14.25" customHeight="1" x14ac:dyDescent="0.2">
      <c r="A60" s="141" t="s">
        <v>453</v>
      </c>
      <c r="B60" s="22" t="s">
        <v>454</v>
      </c>
      <c r="C60" s="85">
        <v>0.5</v>
      </c>
      <c r="D60" s="85">
        <v>0.15</v>
      </c>
      <c r="E60" s="85">
        <v>0.02</v>
      </c>
      <c r="F60" s="19">
        <v>0.67</v>
      </c>
      <c r="G60" s="21">
        <f t="shared" si="3"/>
        <v>22.737041821999998</v>
      </c>
      <c r="H60" s="142" t="s">
        <v>210</v>
      </c>
      <c r="I60" s="61"/>
      <c r="J60"/>
      <c r="K60"/>
      <c r="L60"/>
      <c r="M60" s="2"/>
      <c r="N60" s="78" t="s">
        <v>337</v>
      </c>
      <c r="O60" s="79">
        <v>1</v>
      </c>
      <c r="P60" s="78" t="s">
        <v>337</v>
      </c>
      <c r="Q60" s="79">
        <v>0.872</v>
      </c>
      <c r="R60" s="78" t="s">
        <v>337</v>
      </c>
      <c r="S60" s="79">
        <v>1.3069999999999999</v>
      </c>
    </row>
    <row r="61" spans="1:19" s="15" customFormat="1" ht="14.25" customHeight="1" x14ac:dyDescent="0.2">
      <c r="A61" s="141" t="s">
        <v>455</v>
      </c>
      <c r="B61" s="22" t="s">
        <v>456</v>
      </c>
      <c r="C61" s="85">
        <v>0.48</v>
      </c>
      <c r="D61" s="85">
        <v>0.15</v>
      </c>
      <c r="E61" s="85">
        <v>0.02</v>
      </c>
      <c r="F61" s="19">
        <v>0.65</v>
      </c>
      <c r="G61" s="21">
        <f t="shared" ref="G61" si="5">((C61*$D$8)+(D61*$E$8)+(E61*$F$8))*$A$5</f>
        <v>22.039179821999998</v>
      </c>
      <c r="H61" s="142" t="s">
        <v>210</v>
      </c>
      <c r="I61" s="61"/>
      <c r="J61"/>
      <c r="K61"/>
      <c r="L61"/>
      <c r="M61" s="2"/>
      <c r="N61" s="78" t="s">
        <v>338</v>
      </c>
      <c r="O61" s="79">
        <v>1</v>
      </c>
      <c r="P61" s="78" t="s">
        <v>338</v>
      </c>
      <c r="Q61" s="79">
        <v>0.997</v>
      </c>
      <c r="R61" s="78" t="s">
        <v>338</v>
      </c>
      <c r="S61" s="79">
        <v>0.65200000000000002</v>
      </c>
    </row>
    <row r="62" spans="1:19" s="15" customFormat="1" ht="14.25" customHeight="1" x14ac:dyDescent="0.2">
      <c r="A62" s="141" t="s">
        <v>477</v>
      </c>
      <c r="B62" s="22" t="s">
        <v>97</v>
      </c>
      <c r="C62" s="85">
        <v>0</v>
      </c>
      <c r="D62" s="85">
        <v>0</v>
      </c>
      <c r="E62" s="85">
        <v>0</v>
      </c>
      <c r="F62" s="19">
        <v>0</v>
      </c>
      <c r="G62" s="21">
        <f t="shared" si="3"/>
        <v>0</v>
      </c>
      <c r="H62" s="142" t="s">
        <v>210</v>
      </c>
      <c r="I62" s="61"/>
      <c r="J62"/>
      <c r="K62"/>
      <c r="L62"/>
      <c r="M62" s="2"/>
      <c r="N62" s="78" t="s">
        <v>339</v>
      </c>
      <c r="O62" s="79">
        <v>1</v>
      </c>
      <c r="P62" s="78" t="s">
        <v>339</v>
      </c>
      <c r="Q62" s="79">
        <v>0.89800000000000002</v>
      </c>
      <c r="R62" s="78" t="s">
        <v>339</v>
      </c>
      <c r="S62" s="79">
        <v>0.65200000000000002</v>
      </c>
    </row>
    <row r="63" spans="1:19" s="15" customFormat="1" ht="14.25" customHeight="1" x14ac:dyDescent="0.2">
      <c r="A63" s="141" t="s">
        <v>197</v>
      </c>
      <c r="B63" s="22" t="s">
        <v>415</v>
      </c>
      <c r="C63" s="85">
        <v>0.43</v>
      </c>
      <c r="D63" s="85">
        <v>0.35</v>
      </c>
      <c r="E63" s="85">
        <v>0.02</v>
      </c>
      <c r="F63" s="19">
        <v>0.8</v>
      </c>
      <c r="G63" s="21">
        <f t="shared" si="3"/>
        <v>26.491539381999996</v>
      </c>
      <c r="H63" s="142">
        <f>((C63*$D$8)+(D63*0.5*$E$8)+(E63*$F$8))*$A$5</f>
        <v>21.069151641999994</v>
      </c>
      <c r="I63" s="61"/>
      <c r="J63"/>
      <c r="K63"/>
      <c r="L63"/>
      <c r="M63" s="2"/>
      <c r="N63" s="78" t="s">
        <v>340</v>
      </c>
      <c r="O63" s="79">
        <v>1.028</v>
      </c>
      <c r="P63" s="78" t="s">
        <v>340</v>
      </c>
      <c r="Q63" s="79">
        <v>1.0960000000000001</v>
      </c>
      <c r="R63" s="78" t="s">
        <v>340</v>
      </c>
      <c r="S63" s="79">
        <v>1.3129999999999999</v>
      </c>
    </row>
    <row r="64" spans="1:19" s="15" customFormat="1" ht="14.25" customHeight="1" x14ac:dyDescent="0.2">
      <c r="A64" s="141" t="s">
        <v>198</v>
      </c>
      <c r="B64" s="22" t="s">
        <v>98</v>
      </c>
      <c r="C64" s="85">
        <v>0.28999999999999998</v>
      </c>
      <c r="D64" s="85">
        <v>0.22</v>
      </c>
      <c r="E64" s="85">
        <v>0.01</v>
      </c>
      <c r="F64" s="19">
        <v>0.52</v>
      </c>
      <c r="G64" s="21">
        <f t="shared" si="3"/>
        <v>17.257080466999998</v>
      </c>
      <c r="H64" s="142">
        <f>((C64*$D$8)+(D64*0.5*$E$8)+(E64*$F$8))*$A$5</f>
        <v>13.848722458999998</v>
      </c>
      <c r="I64" s="61"/>
      <c r="J64"/>
      <c r="K64"/>
      <c r="L64"/>
      <c r="M64" s="2"/>
      <c r="N64" s="78" t="s">
        <v>341</v>
      </c>
      <c r="O64" s="79">
        <v>1.0109999999999999</v>
      </c>
      <c r="P64" s="78" t="s">
        <v>341</v>
      </c>
      <c r="Q64" s="79">
        <v>1.0369999999999999</v>
      </c>
      <c r="R64" s="78" t="s">
        <v>341</v>
      </c>
      <c r="S64" s="79">
        <v>1.07</v>
      </c>
    </row>
    <row r="65" spans="1:19" s="15" customFormat="1" ht="14.25" customHeight="1" x14ac:dyDescent="0.2">
      <c r="A65" s="141" t="s">
        <v>404</v>
      </c>
      <c r="B65" s="80" t="s">
        <v>396</v>
      </c>
      <c r="C65" s="85">
        <v>1.54</v>
      </c>
      <c r="D65" s="85">
        <v>1.33</v>
      </c>
      <c r="E65" s="85">
        <v>0.05</v>
      </c>
      <c r="F65" s="19">
        <v>2.92</v>
      </c>
      <c r="G65" s="21">
        <f>((C65*$D$8)+(D65*$E$8)+(E65*$F$8))*$A$5</f>
        <v>96.552348079000012</v>
      </c>
      <c r="H65" s="142">
        <f>((C65*$D$8)+(D65*0.5*$E$8)+(E65*$F$8))*$A$5</f>
        <v>75.947274667000002</v>
      </c>
      <c r="I65" s="61"/>
      <c r="J65"/>
      <c r="K65"/>
      <c r="L65"/>
      <c r="M65" s="2"/>
      <c r="N65" s="78" t="s">
        <v>342</v>
      </c>
      <c r="O65" s="79">
        <v>1.0489999999999999</v>
      </c>
      <c r="P65" s="78" t="s">
        <v>342</v>
      </c>
      <c r="Q65" s="79">
        <v>1.2030000000000001</v>
      </c>
      <c r="R65" s="78" t="s">
        <v>342</v>
      </c>
      <c r="S65" s="79">
        <v>0.84199999999999997</v>
      </c>
    </row>
    <row r="66" spans="1:19" s="15" customFormat="1" ht="14.25" customHeight="1" x14ac:dyDescent="0.2">
      <c r="A66" s="141" t="s">
        <v>405</v>
      </c>
      <c r="B66" s="80" t="s">
        <v>397</v>
      </c>
      <c r="C66" s="85">
        <v>1.54</v>
      </c>
      <c r="D66" s="85">
        <v>1.33</v>
      </c>
      <c r="E66" s="85">
        <v>0.05</v>
      </c>
      <c r="F66" s="19">
        <v>2.92</v>
      </c>
      <c r="G66" s="21">
        <f t="shared" ref="G66:G72" si="6">((C66*$D$8)+(D66*$E$8)+(E66*$F$8))*$A$5</f>
        <v>96.552348079000012</v>
      </c>
      <c r="H66" s="142">
        <f t="shared" ref="H66:H72" si="7">((C66*$D$8)+(D66*0.5*$E$8)+(E66*$F$8))*$A$5</f>
        <v>75.947274667000002</v>
      </c>
      <c r="I66" s="61"/>
      <c r="J66"/>
      <c r="K66"/>
      <c r="L66"/>
      <c r="M66" s="2"/>
      <c r="N66" s="78" t="s">
        <v>343</v>
      </c>
      <c r="O66" s="79">
        <v>1.026</v>
      </c>
      <c r="P66" s="78" t="s">
        <v>343</v>
      </c>
      <c r="Q66" s="79">
        <v>1.0609999999999999</v>
      </c>
      <c r="R66" s="78" t="s">
        <v>343</v>
      </c>
      <c r="S66" s="79">
        <v>0.84199999999999997</v>
      </c>
    </row>
    <row r="67" spans="1:19" s="15" customFormat="1" ht="14.25" customHeight="1" x14ac:dyDescent="0.2">
      <c r="A67" s="141" t="s">
        <v>406</v>
      </c>
      <c r="B67" s="80" t="s">
        <v>398</v>
      </c>
      <c r="C67" s="85">
        <v>1.54</v>
      </c>
      <c r="D67" s="85">
        <v>1.33</v>
      </c>
      <c r="E67" s="85">
        <v>0.05</v>
      </c>
      <c r="F67" s="19">
        <v>2.92</v>
      </c>
      <c r="G67" s="21">
        <f t="shared" si="6"/>
        <v>96.552348079000012</v>
      </c>
      <c r="H67" s="142">
        <f t="shared" si="7"/>
        <v>75.947274667000002</v>
      </c>
      <c r="I67" s="61"/>
      <c r="J67"/>
      <c r="K67"/>
      <c r="L67"/>
      <c r="M67" s="2"/>
      <c r="N67" s="78" t="s">
        <v>344</v>
      </c>
      <c r="O67" s="79">
        <v>1</v>
      </c>
      <c r="P67" s="78" t="s">
        <v>344</v>
      </c>
      <c r="Q67" s="79">
        <v>0.997</v>
      </c>
      <c r="R67" s="78" t="s">
        <v>344</v>
      </c>
      <c r="S67" s="79">
        <v>1.6220000000000001</v>
      </c>
    </row>
    <row r="68" spans="1:19" s="15" customFormat="1" ht="14.25" customHeight="1" x14ac:dyDescent="0.2">
      <c r="A68" s="141" t="s">
        <v>407</v>
      </c>
      <c r="B68" s="80" t="s">
        <v>399</v>
      </c>
      <c r="C68" s="85">
        <v>0.96</v>
      </c>
      <c r="D68" s="85">
        <v>1</v>
      </c>
      <c r="E68" s="85">
        <v>0.04</v>
      </c>
      <c r="F68" s="19">
        <v>2</v>
      </c>
      <c r="G68" s="21">
        <f t="shared" si="6"/>
        <v>65.767910603999994</v>
      </c>
      <c r="H68" s="142">
        <f t="shared" si="7"/>
        <v>50.275374203999995</v>
      </c>
      <c r="I68" s="61"/>
      <c r="J68"/>
      <c r="K68"/>
      <c r="L68"/>
      <c r="M68" s="2"/>
      <c r="N68" s="78" t="s">
        <v>345</v>
      </c>
      <c r="O68" s="79">
        <v>1</v>
      </c>
      <c r="P68" s="78" t="s">
        <v>345</v>
      </c>
      <c r="Q68" s="79">
        <v>0.91100000000000003</v>
      </c>
      <c r="R68" s="78" t="s">
        <v>345</v>
      </c>
      <c r="S68" s="79">
        <v>0.97899999999999998</v>
      </c>
    </row>
    <row r="69" spans="1:19" s="15" customFormat="1" ht="14.25" customHeight="1" x14ac:dyDescent="0.2">
      <c r="A69" s="141" t="s">
        <v>408</v>
      </c>
      <c r="B69" s="80" t="s">
        <v>400</v>
      </c>
      <c r="C69" s="85">
        <v>1.54</v>
      </c>
      <c r="D69" s="85">
        <v>1.24</v>
      </c>
      <c r="E69" s="85">
        <v>0.05</v>
      </c>
      <c r="F69" s="19">
        <v>2.83</v>
      </c>
      <c r="G69" s="21">
        <f t="shared" si="6"/>
        <v>93.763691526999992</v>
      </c>
      <c r="H69" s="142">
        <f t="shared" si="7"/>
        <v>74.552946390999992</v>
      </c>
      <c r="I69" s="61"/>
      <c r="J69"/>
      <c r="K69"/>
      <c r="L69"/>
      <c r="M69" s="2"/>
      <c r="N69" s="78" t="s">
        <v>346</v>
      </c>
      <c r="O69" s="79">
        <v>1</v>
      </c>
      <c r="P69" s="78" t="s">
        <v>346</v>
      </c>
      <c r="Q69" s="79">
        <v>1.0129999999999999</v>
      </c>
      <c r="R69" s="78" t="s">
        <v>346</v>
      </c>
      <c r="S69" s="79">
        <v>0.35299999999999998</v>
      </c>
    </row>
    <row r="70" spans="1:19" s="15" customFormat="1" ht="14.25" customHeight="1" x14ac:dyDescent="0.2">
      <c r="A70" s="141" t="s">
        <v>409</v>
      </c>
      <c r="B70" s="80" t="s">
        <v>401</v>
      </c>
      <c r="C70" s="85">
        <v>1.54</v>
      </c>
      <c r="D70" s="85">
        <v>1.24</v>
      </c>
      <c r="E70" s="85">
        <v>0.05</v>
      </c>
      <c r="F70" s="19">
        <v>2.83</v>
      </c>
      <c r="G70" s="21">
        <f t="shared" si="6"/>
        <v>93.763691526999992</v>
      </c>
      <c r="H70" s="142">
        <f t="shared" si="7"/>
        <v>74.552946390999992</v>
      </c>
      <c r="I70" s="61"/>
      <c r="J70"/>
      <c r="K70"/>
      <c r="L70"/>
      <c r="M70" s="2"/>
      <c r="N70" s="78" t="s">
        <v>347</v>
      </c>
      <c r="O70" s="79">
        <v>1</v>
      </c>
      <c r="P70" s="78" t="s">
        <v>347</v>
      </c>
      <c r="Q70" s="79">
        <v>0.84199999999999997</v>
      </c>
      <c r="R70" s="78" t="s">
        <v>347</v>
      </c>
      <c r="S70" s="79">
        <v>0.67100000000000004</v>
      </c>
    </row>
    <row r="71" spans="1:19" s="15" customFormat="1" ht="14.25" customHeight="1" x14ac:dyDescent="0.2">
      <c r="A71" s="141" t="s">
        <v>410</v>
      </c>
      <c r="B71" s="80" t="s">
        <v>402</v>
      </c>
      <c r="C71" s="85">
        <v>1.54</v>
      </c>
      <c r="D71" s="85">
        <v>1.24</v>
      </c>
      <c r="E71" s="85">
        <v>0.05</v>
      </c>
      <c r="F71" s="19">
        <v>2.83</v>
      </c>
      <c r="G71" s="21">
        <f t="shared" si="6"/>
        <v>93.763691526999992</v>
      </c>
      <c r="H71" s="142">
        <f t="shared" si="7"/>
        <v>74.552946390999992</v>
      </c>
      <c r="I71" s="61"/>
      <c r="J71"/>
      <c r="K71"/>
      <c r="L71"/>
      <c r="M71" s="2"/>
      <c r="N71" s="78" t="s">
        <v>348</v>
      </c>
      <c r="O71" s="79">
        <v>1</v>
      </c>
      <c r="P71" s="78" t="s">
        <v>348</v>
      </c>
      <c r="Q71" s="79">
        <v>0.95499999999999996</v>
      </c>
      <c r="R71" s="78" t="s">
        <v>348</v>
      </c>
      <c r="S71" s="79">
        <v>0.89</v>
      </c>
    </row>
    <row r="72" spans="1:19" s="15" customFormat="1" ht="14.25" customHeight="1" x14ac:dyDescent="0.2">
      <c r="A72" s="141" t="s">
        <v>411</v>
      </c>
      <c r="B72" s="80" t="s">
        <v>403</v>
      </c>
      <c r="C72" s="85">
        <v>0.96</v>
      </c>
      <c r="D72" s="85">
        <v>0.91</v>
      </c>
      <c r="E72" s="85">
        <v>0.04</v>
      </c>
      <c r="F72" s="19">
        <v>1.91</v>
      </c>
      <c r="G72" s="21">
        <f t="shared" si="6"/>
        <v>62.979254051999987</v>
      </c>
      <c r="H72" s="142">
        <f t="shared" si="7"/>
        <v>48.881045927999992</v>
      </c>
      <c r="I72" s="61"/>
      <c r="J72"/>
      <c r="K72"/>
      <c r="L72"/>
      <c r="M72" s="2"/>
      <c r="N72" s="78" t="s">
        <v>349</v>
      </c>
      <c r="O72" s="79">
        <v>1</v>
      </c>
      <c r="P72" s="78" t="s">
        <v>349</v>
      </c>
      <c r="Q72" s="79">
        <v>0.97599999999999998</v>
      </c>
      <c r="R72" s="78" t="s">
        <v>349</v>
      </c>
      <c r="S72" s="79">
        <v>0.88900000000000001</v>
      </c>
    </row>
    <row r="73" spans="1:19" s="15" customFormat="1" ht="14.25" customHeight="1" x14ac:dyDescent="0.2">
      <c r="A73" s="141" t="s">
        <v>199</v>
      </c>
      <c r="B73" s="22" t="s">
        <v>99</v>
      </c>
      <c r="C73" s="85">
        <v>0.44</v>
      </c>
      <c r="D73" s="85">
        <v>0.67</v>
      </c>
      <c r="E73" s="85">
        <v>0.02</v>
      </c>
      <c r="F73" s="19">
        <v>1.1299999999999999</v>
      </c>
      <c r="G73" s="21">
        <f t="shared" si="3"/>
        <v>36.755693678000007</v>
      </c>
      <c r="H73" s="142">
        <f>((C73*$D$8)+(D73*0.5*$E$8)+(E73*$F$8))*$A$5</f>
        <v>26.375694289999998</v>
      </c>
      <c r="I73" s="61"/>
      <c r="J73"/>
      <c r="K73"/>
      <c r="L73"/>
      <c r="M73" s="2"/>
      <c r="N73" s="78" t="s">
        <v>350</v>
      </c>
      <c r="O73" s="79">
        <v>1</v>
      </c>
      <c r="P73" s="78" t="s">
        <v>350</v>
      </c>
      <c r="Q73" s="79">
        <v>0.85199999999999998</v>
      </c>
      <c r="R73" s="78" t="s">
        <v>350</v>
      </c>
      <c r="S73" s="79">
        <v>0.82799999999999996</v>
      </c>
    </row>
    <row r="74" spans="1:19" s="15" customFormat="1" ht="14.25" customHeight="1" x14ac:dyDescent="0.2">
      <c r="A74" s="141" t="s">
        <v>200</v>
      </c>
      <c r="B74" s="22" t="s">
        <v>143</v>
      </c>
      <c r="C74" s="85">
        <v>0.48</v>
      </c>
      <c r="D74" s="85">
        <v>1.24</v>
      </c>
      <c r="E74" s="85">
        <v>0.02</v>
      </c>
      <c r="F74" s="19">
        <v>1.74</v>
      </c>
      <c r="G74" s="21">
        <f t="shared" si="3"/>
        <v>55.812909174000005</v>
      </c>
      <c r="H74" s="142">
        <f>((C74*$D$8)+(D74*0.5*$E$8)+(E74*$F$8))*$A$5</f>
        <v>36.602164037999998</v>
      </c>
      <c r="I74" s="61"/>
      <c r="J74"/>
      <c r="K74"/>
      <c r="L74"/>
      <c r="M74" s="2"/>
      <c r="N74" s="78" t="s">
        <v>351</v>
      </c>
      <c r="O74" s="79">
        <v>1</v>
      </c>
      <c r="P74" s="78" t="s">
        <v>351</v>
      </c>
      <c r="Q74" s="79">
        <v>1</v>
      </c>
      <c r="R74" s="78" t="s">
        <v>351</v>
      </c>
      <c r="S74" s="79">
        <v>0.97699999999999998</v>
      </c>
    </row>
    <row r="75" spans="1:19" s="15" customFormat="1" ht="14.25" customHeight="1" x14ac:dyDescent="0.2">
      <c r="A75" s="141" t="s">
        <v>201</v>
      </c>
      <c r="B75" s="22" t="s">
        <v>144</v>
      </c>
      <c r="C75" s="85">
        <v>0.45</v>
      </c>
      <c r="D75" s="85">
        <v>0.5</v>
      </c>
      <c r="E75" s="85">
        <v>0.02</v>
      </c>
      <c r="F75" s="19">
        <v>0.97</v>
      </c>
      <c r="G75" s="21">
        <f t="shared" ref="G75:G103" si="8">((C75*$D$8)+(D75*$E$8)+(E75*$F$8))*$A$5</f>
        <v>31.837162301999996</v>
      </c>
      <c r="H75" s="142">
        <f>((C75*$D$8)+(D75*0.5*$E$8)+(E75*$F$8))*$A$5</f>
        <v>24.090894102</v>
      </c>
      <c r="I75" s="61"/>
      <c r="J75"/>
      <c r="K75"/>
      <c r="L75"/>
      <c r="M75" s="2"/>
      <c r="N75" s="78" t="s">
        <v>352</v>
      </c>
      <c r="O75" s="79">
        <v>1</v>
      </c>
      <c r="P75" s="78" t="s">
        <v>352</v>
      </c>
      <c r="Q75" s="79">
        <v>0.90800000000000003</v>
      </c>
      <c r="R75" s="78" t="s">
        <v>352</v>
      </c>
      <c r="S75" s="79">
        <v>0.23499999999999999</v>
      </c>
    </row>
    <row r="76" spans="1:19" s="15" customFormat="1" ht="14.25" customHeight="1" x14ac:dyDescent="0.2">
      <c r="A76" s="141" t="s">
        <v>202</v>
      </c>
      <c r="B76" s="22" t="s">
        <v>100</v>
      </c>
      <c r="C76" s="85">
        <v>0.48</v>
      </c>
      <c r="D76" s="85">
        <v>0.43</v>
      </c>
      <c r="E76" s="85">
        <v>0.02</v>
      </c>
      <c r="F76" s="19">
        <v>0.93</v>
      </c>
      <c r="G76" s="21">
        <f t="shared" si="8"/>
        <v>30.715000205999996</v>
      </c>
      <c r="H76" s="142">
        <f>((C76*$D$8)+(D76*0.5*$E$8)+(E76*$F$8))*$A$5</f>
        <v>24.053209553999995</v>
      </c>
      <c r="I76" s="61"/>
      <c r="J76"/>
      <c r="K76"/>
      <c r="L76"/>
      <c r="M76" s="2"/>
      <c r="N76" s="78" t="s">
        <v>353</v>
      </c>
      <c r="O76" s="79">
        <v>1.0049999999999999</v>
      </c>
      <c r="P76" s="78" t="s">
        <v>353</v>
      </c>
      <c r="Q76" s="79">
        <v>1</v>
      </c>
      <c r="R76" s="78" t="s">
        <v>353</v>
      </c>
      <c r="S76" s="79">
        <v>1.351</v>
      </c>
    </row>
    <row r="77" spans="1:19" s="15" customFormat="1" ht="14.25" customHeight="1" x14ac:dyDescent="0.2">
      <c r="A77" s="141" t="s">
        <v>203</v>
      </c>
      <c r="B77" s="22" t="s">
        <v>145</v>
      </c>
      <c r="C77" s="85">
        <v>0.48</v>
      </c>
      <c r="D77" s="85">
        <v>0.44</v>
      </c>
      <c r="E77" s="85">
        <v>0.02</v>
      </c>
      <c r="F77" s="19">
        <v>0.94</v>
      </c>
      <c r="G77" s="21">
        <f t="shared" si="8"/>
        <v>31.024850933999996</v>
      </c>
      <c r="H77" s="142">
        <f>((C77*$D$8)+(D77*0.5*$E$8)+(E77*$F$8))*$A$5</f>
        <v>24.208134917999995</v>
      </c>
      <c r="I77" s="61"/>
      <c r="J77"/>
      <c r="K77"/>
      <c r="L77"/>
      <c r="M77" s="2"/>
      <c r="N77" s="78" t="s">
        <v>354</v>
      </c>
      <c r="O77" s="79">
        <v>1</v>
      </c>
      <c r="P77" s="78" t="s">
        <v>354</v>
      </c>
      <c r="Q77" s="79">
        <v>1.038</v>
      </c>
      <c r="R77" s="78" t="s">
        <v>354</v>
      </c>
      <c r="S77" s="79">
        <v>0.91700000000000004</v>
      </c>
    </row>
    <row r="78" spans="1:19" s="15" customFormat="1" ht="14.25" customHeight="1" x14ac:dyDescent="0.2">
      <c r="A78" s="141" t="s">
        <v>457</v>
      </c>
      <c r="B78" s="22" t="s">
        <v>172</v>
      </c>
      <c r="C78" s="85">
        <v>0.77</v>
      </c>
      <c r="D78" s="85">
        <v>2.12</v>
      </c>
      <c r="E78" s="85">
        <v>0.05</v>
      </c>
      <c r="F78" s="19">
        <v>2.94</v>
      </c>
      <c r="G78" s="21">
        <f t="shared" si="8"/>
        <v>94.162868591000006</v>
      </c>
      <c r="H78" s="142" t="s">
        <v>210</v>
      </c>
      <c r="I78" s="61"/>
      <c r="J78"/>
      <c r="K78"/>
      <c r="L78"/>
      <c r="M78" s="2"/>
      <c r="N78" s="78" t="s">
        <v>355</v>
      </c>
      <c r="O78" s="79">
        <v>1.0489999999999999</v>
      </c>
      <c r="P78" s="78" t="s">
        <v>355</v>
      </c>
      <c r="Q78" s="95">
        <v>1.1990000000000001</v>
      </c>
      <c r="R78" s="78" t="s">
        <v>355</v>
      </c>
      <c r="S78" s="79">
        <v>0.95899999999999996</v>
      </c>
    </row>
    <row r="79" spans="1:19" s="15" customFormat="1" ht="14.25" customHeight="1" x14ac:dyDescent="0.2">
      <c r="A79" s="141" t="s">
        <v>458</v>
      </c>
      <c r="B79" s="22" t="s">
        <v>459</v>
      </c>
      <c r="C79" s="85">
        <v>0.5</v>
      </c>
      <c r="D79" s="85">
        <v>0.79</v>
      </c>
      <c r="E79" s="85">
        <v>0.05</v>
      </c>
      <c r="F79" s="19">
        <v>1.34</v>
      </c>
      <c r="G79" s="21">
        <f t="shared" si="8"/>
        <v>43.531584766999991</v>
      </c>
      <c r="H79" s="142" t="s">
        <v>210</v>
      </c>
      <c r="I79" s="61"/>
      <c r="J79"/>
      <c r="K79"/>
      <c r="L79"/>
      <c r="M79" s="2"/>
      <c r="N79" s="78" t="s">
        <v>356</v>
      </c>
      <c r="O79" s="79">
        <v>1.0369999999999999</v>
      </c>
      <c r="P79" s="78" t="s">
        <v>356</v>
      </c>
      <c r="Q79" s="79">
        <v>1.141</v>
      </c>
      <c r="R79" s="78" t="s">
        <v>356</v>
      </c>
      <c r="S79" s="79">
        <v>0.95899999999999996</v>
      </c>
    </row>
    <row r="80" spans="1:19" s="15" customFormat="1" ht="14.25" customHeight="1" x14ac:dyDescent="0.2">
      <c r="A80" s="141" t="s">
        <v>475</v>
      </c>
      <c r="B80" s="22" t="s">
        <v>146</v>
      </c>
      <c r="C80" s="85">
        <v>0</v>
      </c>
      <c r="D80" s="85">
        <v>0</v>
      </c>
      <c r="E80" s="85">
        <v>0</v>
      </c>
      <c r="F80" s="19">
        <v>0</v>
      </c>
      <c r="G80" s="21">
        <v>0</v>
      </c>
      <c r="H80" s="142" t="s">
        <v>210</v>
      </c>
      <c r="I80" s="61"/>
      <c r="J80"/>
      <c r="K80"/>
      <c r="L80"/>
      <c r="M80" s="2"/>
      <c r="N80" s="78" t="s">
        <v>357</v>
      </c>
      <c r="O80" s="79">
        <v>1</v>
      </c>
      <c r="P80" s="78" t="s">
        <v>357</v>
      </c>
      <c r="Q80" s="79">
        <v>0.89600000000000002</v>
      </c>
      <c r="R80" s="78" t="s">
        <v>357</v>
      </c>
      <c r="S80" s="79">
        <v>1.1659999999999999</v>
      </c>
    </row>
    <row r="81" spans="1:19" s="15" customFormat="1" ht="14.25" customHeight="1" x14ac:dyDescent="0.2">
      <c r="A81" s="141" t="s">
        <v>460</v>
      </c>
      <c r="B81" s="22" t="s">
        <v>461</v>
      </c>
      <c r="C81" s="85">
        <v>0.55000000000000004</v>
      </c>
      <c r="D81" s="85">
        <v>0.67</v>
      </c>
      <c r="E81" s="85">
        <v>0.02</v>
      </c>
      <c r="F81" s="19">
        <v>1.24</v>
      </c>
      <c r="G81" s="21">
        <f t="shared" si="8"/>
        <v>40.593934678000004</v>
      </c>
      <c r="H81" s="142" t="s">
        <v>210</v>
      </c>
      <c r="I81" s="61"/>
      <c r="J81"/>
      <c r="K81"/>
      <c r="L81"/>
      <c r="M81" s="2"/>
      <c r="N81" s="78" t="s">
        <v>358</v>
      </c>
      <c r="O81" s="79">
        <v>1.056</v>
      </c>
      <c r="P81" s="78" t="s">
        <v>358</v>
      </c>
      <c r="Q81" s="79">
        <v>1.2030000000000001</v>
      </c>
      <c r="R81" s="78" t="s">
        <v>358</v>
      </c>
      <c r="S81" s="79">
        <v>2.0310000000000001</v>
      </c>
    </row>
    <row r="82" spans="1:19" s="15" customFormat="1" ht="14.25" customHeight="1" x14ac:dyDescent="0.2">
      <c r="A82" s="141" t="s">
        <v>462</v>
      </c>
      <c r="B82" s="22" t="s">
        <v>394</v>
      </c>
      <c r="C82" s="85">
        <v>0.6</v>
      </c>
      <c r="D82" s="85">
        <v>0.85</v>
      </c>
      <c r="E82" s="85">
        <v>0.02</v>
      </c>
      <c r="F82" s="19">
        <v>1.47</v>
      </c>
      <c r="G82" s="21">
        <f t="shared" si="8"/>
        <v>47.915902781999996</v>
      </c>
      <c r="H82" s="142" t="s">
        <v>210</v>
      </c>
      <c r="I82" s="61"/>
      <c r="J82"/>
      <c r="K82"/>
      <c r="L82"/>
      <c r="M82" s="2"/>
      <c r="N82" s="78" t="s">
        <v>359</v>
      </c>
      <c r="O82" s="79">
        <v>1.046</v>
      </c>
      <c r="P82" s="78" t="s">
        <v>359</v>
      </c>
      <c r="Q82" s="79">
        <v>1.2230000000000001</v>
      </c>
      <c r="R82" s="78" t="s">
        <v>359</v>
      </c>
      <c r="S82" s="79">
        <v>2.702</v>
      </c>
    </row>
    <row r="83" spans="1:19" s="15" customFormat="1" ht="14.25" customHeight="1" x14ac:dyDescent="0.2">
      <c r="A83" s="141" t="s">
        <v>463</v>
      </c>
      <c r="B83" s="22" t="s">
        <v>464</v>
      </c>
      <c r="C83" s="85">
        <v>0.41</v>
      </c>
      <c r="D83" s="85">
        <v>9.58</v>
      </c>
      <c r="E83" s="85">
        <v>0.09</v>
      </c>
      <c r="F83" s="19">
        <v>10.08</v>
      </c>
      <c r="G83" s="21">
        <f t="shared" si="8"/>
        <v>314.03545748300002</v>
      </c>
      <c r="H83" s="142" t="s">
        <v>210</v>
      </c>
      <c r="I83" s="61"/>
      <c r="J83"/>
      <c r="K83"/>
      <c r="L83"/>
      <c r="M83" s="2"/>
      <c r="N83" s="78" t="s">
        <v>360</v>
      </c>
      <c r="O83" s="79">
        <v>1.0269999999999999</v>
      </c>
      <c r="P83" s="78" t="s">
        <v>360</v>
      </c>
      <c r="Q83" s="79">
        <v>1.105</v>
      </c>
      <c r="R83" s="78" t="s">
        <v>360</v>
      </c>
      <c r="S83" s="79">
        <v>1.6459999999999999</v>
      </c>
    </row>
    <row r="84" spans="1:19" s="15" customFormat="1" ht="14.25" customHeight="1" x14ac:dyDescent="0.2">
      <c r="A84" s="141" t="s">
        <v>465</v>
      </c>
      <c r="B84" s="22" t="s">
        <v>394</v>
      </c>
      <c r="C84" s="85">
        <v>0.46</v>
      </c>
      <c r="D84" s="85">
        <v>9.26</v>
      </c>
      <c r="E84" s="85">
        <v>0.09</v>
      </c>
      <c r="F84" s="19">
        <v>9.81</v>
      </c>
      <c r="G84" s="21">
        <f t="shared" si="8"/>
        <v>305.86488918700002</v>
      </c>
      <c r="H84" s="142" t="s">
        <v>210</v>
      </c>
      <c r="I84" s="61"/>
      <c r="J84"/>
      <c r="K84"/>
      <c r="L84"/>
      <c r="M84" s="2"/>
      <c r="N84" s="78" t="s">
        <v>361</v>
      </c>
      <c r="O84" s="79">
        <v>1.056</v>
      </c>
      <c r="P84" s="78" t="s">
        <v>361</v>
      </c>
      <c r="Q84" s="79">
        <v>1.228</v>
      </c>
      <c r="R84" s="78" t="s">
        <v>361</v>
      </c>
      <c r="S84" s="79">
        <v>2.661</v>
      </c>
    </row>
    <row r="85" spans="1:19" s="15" customFormat="1" ht="14.25" customHeight="1" x14ac:dyDescent="0.2">
      <c r="A85" s="141" t="s">
        <v>466</v>
      </c>
      <c r="B85" s="22" t="s">
        <v>395</v>
      </c>
      <c r="C85" s="85">
        <v>0.4</v>
      </c>
      <c r="D85" s="85">
        <v>11.52</v>
      </c>
      <c r="E85" s="85">
        <v>0.01</v>
      </c>
      <c r="F85" s="19">
        <v>11.93</v>
      </c>
      <c r="G85" s="21">
        <f t="shared" si="8"/>
        <v>371.22664410699997</v>
      </c>
      <c r="H85" s="142" t="s">
        <v>210</v>
      </c>
      <c r="I85" s="61"/>
      <c r="J85"/>
      <c r="K85"/>
      <c r="L85"/>
      <c r="M85" s="2"/>
      <c r="N85" s="78" t="s">
        <v>362</v>
      </c>
      <c r="O85" s="79">
        <v>1</v>
      </c>
      <c r="P85" s="78" t="s">
        <v>362</v>
      </c>
      <c r="Q85" s="79">
        <v>0.95499999999999996</v>
      </c>
      <c r="R85" s="78" t="s">
        <v>362</v>
      </c>
      <c r="S85" s="79">
        <v>0.752</v>
      </c>
    </row>
    <row r="86" spans="1:19" s="15" customFormat="1" ht="14.25" customHeight="1" x14ac:dyDescent="0.2">
      <c r="A86" s="141" t="s">
        <v>204</v>
      </c>
      <c r="B86" s="22" t="s">
        <v>101</v>
      </c>
      <c r="C86" s="85">
        <v>0.45</v>
      </c>
      <c r="D86" s="85">
        <v>0.52</v>
      </c>
      <c r="E86" s="85">
        <v>0.02</v>
      </c>
      <c r="F86" s="19">
        <v>0.99</v>
      </c>
      <c r="G86" s="21">
        <f t="shared" si="8"/>
        <v>32.456863757999997</v>
      </c>
      <c r="H86" s="142">
        <f>((C86*$D$8)+(D86*0.5*$E$8)+(E86*$F$8))*$A$5</f>
        <v>24.400744830000001</v>
      </c>
      <c r="I86" s="61"/>
      <c r="J86"/>
      <c r="K86"/>
      <c r="L86"/>
      <c r="M86" s="2"/>
      <c r="N86" s="78" t="s">
        <v>363</v>
      </c>
      <c r="O86" s="79">
        <v>1</v>
      </c>
      <c r="P86" s="78" t="s">
        <v>363</v>
      </c>
      <c r="Q86" s="79">
        <v>0.92800000000000005</v>
      </c>
      <c r="R86" s="78" t="s">
        <v>363</v>
      </c>
      <c r="S86" s="79">
        <v>0.81899999999999995</v>
      </c>
    </row>
    <row r="87" spans="1:19" s="15" customFormat="1" ht="14.25" customHeight="1" x14ac:dyDescent="0.2">
      <c r="A87" s="141" t="s">
        <v>205</v>
      </c>
      <c r="B87" s="22" t="s">
        <v>147</v>
      </c>
      <c r="C87" s="85">
        <v>0.62</v>
      </c>
      <c r="D87" s="85">
        <v>0.47</v>
      </c>
      <c r="E87" s="85">
        <v>0.02</v>
      </c>
      <c r="F87" s="19">
        <v>1.1100000000000001</v>
      </c>
      <c r="G87" s="21">
        <f t="shared" si="8"/>
        <v>36.839437117999999</v>
      </c>
      <c r="H87" s="142">
        <f>((C87*$D$8)+(D87*0.5*$E$8)+(E87*$F$8))*$A$5</f>
        <v>29.557945009999997</v>
      </c>
      <c r="I87" s="61"/>
      <c r="J87"/>
      <c r="K87"/>
      <c r="L87"/>
      <c r="M87" s="2"/>
      <c r="N87" s="78" t="s">
        <v>364</v>
      </c>
      <c r="O87" s="79">
        <v>1</v>
      </c>
      <c r="P87" s="78" t="s">
        <v>364</v>
      </c>
      <c r="Q87" s="79">
        <v>1</v>
      </c>
      <c r="R87" s="78" t="s">
        <v>364</v>
      </c>
      <c r="S87" s="79">
        <v>0.43099999999999999</v>
      </c>
    </row>
    <row r="88" spans="1:19" s="15" customFormat="1" ht="14.25" customHeight="1" x14ac:dyDescent="0.2">
      <c r="A88" s="141" t="s">
        <v>206</v>
      </c>
      <c r="B88" s="22" t="s">
        <v>467</v>
      </c>
      <c r="C88" s="85">
        <v>0.5</v>
      </c>
      <c r="D88" s="85">
        <v>0.92</v>
      </c>
      <c r="E88" s="85">
        <v>0.02</v>
      </c>
      <c r="F88" s="19">
        <v>1.44</v>
      </c>
      <c r="G88" s="21">
        <f t="shared" si="8"/>
        <v>46.595547877999998</v>
      </c>
      <c r="H88" s="142">
        <f>((C88*$D$8)+(D88*0.5*$E$8)+(E88*$F$8))*$A$5</f>
        <v>32.342414389999995</v>
      </c>
      <c r="I88" s="61"/>
      <c r="J88"/>
      <c r="K88"/>
      <c r="L88"/>
      <c r="M88" s="2"/>
      <c r="N88" s="78" t="s">
        <v>365</v>
      </c>
      <c r="O88" s="79">
        <v>1</v>
      </c>
      <c r="P88" s="78" t="s">
        <v>365</v>
      </c>
      <c r="Q88" s="79">
        <v>0.91300000000000003</v>
      </c>
      <c r="R88" s="78" t="s">
        <v>365</v>
      </c>
      <c r="S88" s="79">
        <v>1.0940000000000001</v>
      </c>
    </row>
    <row r="89" spans="1:19" s="15" customFormat="1" ht="14.25" customHeight="1" x14ac:dyDescent="0.2">
      <c r="A89" s="141" t="s">
        <v>207</v>
      </c>
      <c r="B89" s="22" t="s">
        <v>468</v>
      </c>
      <c r="C89" s="85">
        <v>0.5</v>
      </c>
      <c r="D89" s="85">
        <v>0.7</v>
      </c>
      <c r="E89" s="85">
        <v>0.02</v>
      </c>
      <c r="F89" s="19">
        <v>1.22</v>
      </c>
      <c r="G89" s="21">
        <f t="shared" si="8"/>
        <v>39.778831861999997</v>
      </c>
      <c r="H89" s="142">
        <f>((C89*$D$8)+(D89*0.5*$E$8)+(E89*$F$8))*$A$5</f>
        <v>28.934056381999994</v>
      </c>
      <c r="I89" s="61"/>
      <c r="J89"/>
      <c r="K89"/>
      <c r="L89"/>
      <c r="M89" s="2"/>
      <c r="N89" s="78" t="s">
        <v>366</v>
      </c>
      <c r="O89" s="79">
        <v>1</v>
      </c>
      <c r="P89" s="78" t="s">
        <v>366</v>
      </c>
      <c r="Q89" s="79">
        <v>0.88100000000000001</v>
      </c>
      <c r="R89" s="78" t="s">
        <v>366</v>
      </c>
      <c r="S89" s="79">
        <v>0.78200000000000003</v>
      </c>
    </row>
    <row r="90" spans="1:19" s="15" customFormat="1" ht="14.25" customHeight="1" x14ac:dyDescent="0.2">
      <c r="A90" s="141" t="s">
        <v>419</v>
      </c>
      <c r="B90" s="22" t="s">
        <v>418</v>
      </c>
      <c r="C90" s="85">
        <v>0.48</v>
      </c>
      <c r="D90" s="85">
        <v>1.08</v>
      </c>
      <c r="E90" s="85">
        <v>0.02</v>
      </c>
      <c r="F90" s="19">
        <v>1.58</v>
      </c>
      <c r="G90" s="21">
        <f t="shared" si="8"/>
        <v>50.855297526000001</v>
      </c>
      <c r="H90" s="142">
        <f>((C90*$D$8)+(D90*0.5*$E$8)+(E90*$F$8))*$A$5</f>
        <v>34.123358214</v>
      </c>
      <c r="I90" s="83"/>
      <c r="J90"/>
      <c r="K90"/>
      <c r="L90"/>
      <c r="M90" s="2"/>
      <c r="N90" s="78" t="s">
        <v>367</v>
      </c>
      <c r="O90" s="79">
        <v>1.022</v>
      </c>
      <c r="P90" s="78" t="s">
        <v>367</v>
      </c>
      <c r="Q90" s="79">
        <v>1.0629999999999999</v>
      </c>
      <c r="R90" s="78" t="s">
        <v>367</v>
      </c>
      <c r="S90" s="79">
        <v>0.53500000000000003</v>
      </c>
    </row>
    <row r="91" spans="1:19" s="15" customFormat="1" ht="14.25" customHeight="1" x14ac:dyDescent="0.2">
      <c r="A91" s="141" t="s">
        <v>478</v>
      </c>
      <c r="B91" s="22" t="s">
        <v>97</v>
      </c>
      <c r="C91" s="85">
        <v>0</v>
      </c>
      <c r="D91" s="85">
        <v>0</v>
      </c>
      <c r="E91" s="85">
        <v>0</v>
      </c>
      <c r="F91" s="19">
        <v>0</v>
      </c>
      <c r="G91" s="21">
        <f t="shared" si="8"/>
        <v>0</v>
      </c>
      <c r="H91" s="142" t="s">
        <v>210</v>
      </c>
      <c r="I91" s="62"/>
      <c r="J91"/>
      <c r="K91"/>
      <c r="L91"/>
      <c r="M91" s="2"/>
      <c r="N91" s="78" t="s">
        <v>368</v>
      </c>
      <c r="O91" s="79">
        <v>1</v>
      </c>
      <c r="P91" s="78" t="s">
        <v>368</v>
      </c>
      <c r="Q91" s="79">
        <v>0.94699999999999995</v>
      </c>
      <c r="R91" s="78" t="s">
        <v>368</v>
      </c>
      <c r="S91" s="79">
        <v>0.53500000000000003</v>
      </c>
    </row>
    <row r="92" spans="1:19" s="15" customFormat="1" ht="14.25" customHeight="1" x14ac:dyDescent="0.2">
      <c r="A92" s="141" t="s">
        <v>503</v>
      </c>
      <c r="B92" s="22" t="s">
        <v>509</v>
      </c>
      <c r="C92" s="85">
        <v>0.25</v>
      </c>
      <c r="D92" s="85">
        <v>0.13</v>
      </c>
      <c r="E92" s="85">
        <v>0.02</v>
      </c>
      <c r="F92" s="19">
        <v>0.4</v>
      </c>
      <c r="G92" s="21">
        <f t="shared" si="8"/>
        <v>13.394065365999998</v>
      </c>
      <c r="H92" s="142" t="s">
        <v>210</v>
      </c>
      <c r="I92" s="61"/>
      <c r="J92"/>
      <c r="K92"/>
      <c r="L92"/>
      <c r="M92" s="2"/>
      <c r="N92" s="78" t="s">
        <v>369</v>
      </c>
      <c r="O92" s="79">
        <v>1.022</v>
      </c>
      <c r="P92" s="78" t="s">
        <v>369</v>
      </c>
      <c r="Q92" s="79">
        <v>1.083</v>
      </c>
      <c r="R92" s="78" t="s">
        <v>369</v>
      </c>
      <c r="S92" s="79">
        <v>1.1990000000000001</v>
      </c>
    </row>
    <row r="93" spans="1:19" s="15" customFormat="1" ht="14.25" customHeight="1" x14ac:dyDescent="0.2">
      <c r="A93" s="141" t="s">
        <v>504</v>
      </c>
      <c r="B93" s="22" t="s">
        <v>510</v>
      </c>
      <c r="C93" s="85">
        <v>0.5</v>
      </c>
      <c r="D93" s="85">
        <v>0.23</v>
      </c>
      <c r="E93" s="85">
        <v>0.04</v>
      </c>
      <c r="F93" s="19">
        <v>0.77</v>
      </c>
      <c r="G93" s="21">
        <f t="shared" si="8"/>
        <v>25.858578547999997</v>
      </c>
      <c r="H93" s="142" t="s">
        <v>210</v>
      </c>
      <c r="I93" s="61"/>
      <c r="J93"/>
      <c r="K93"/>
      <c r="L93"/>
      <c r="M93" s="2"/>
      <c r="N93" s="78" t="s">
        <v>370</v>
      </c>
      <c r="O93" s="79">
        <v>1</v>
      </c>
      <c r="P93" s="78" t="s">
        <v>370</v>
      </c>
      <c r="Q93" s="79">
        <v>0.93899999999999995</v>
      </c>
      <c r="R93" s="78" t="s">
        <v>370</v>
      </c>
      <c r="S93" s="79">
        <v>0.88800000000000001</v>
      </c>
    </row>
    <row r="94" spans="1:19" s="15" customFormat="1" ht="14.25" customHeight="1" x14ac:dyDescent="0.2">
      <c r="A94" s="141" t="s">
        <v>505</v>
      </c>
      <c r="B94" s="22" t="s">
        <v>511</v>
      </c>
      <c r="C94" s="85">
        <v>0.75</v>
      </c>
      <c r="D94" s="85">
        <v>0.33</v>
      </c>
      <c r="E94" s="85">
        <v>0.05</v>
      </c>
      <c r="F94" s="19">
        <v>1.1299999999999999</v>
      </c>
      <c r="G94" s="21">
        <f t="shared" si="8"/>
        <v>38.001726278999996</v>
      </c>
      <c r="H94" s="142" t="s">
        <v>210</v>
      </c>
      <c r="I94" s="61"/>
      <c r="J94"/>
      <c r="K94"/>
      <c r="L94"/>
      <c r="M94" s="2"/>
      <c r="N94" s="78" t="s">
        <v>371</v>
      </c>
      <c r="O94" s="79">
        <v>1</v>
      </c>
      <c r="P94" s="78" t="s">
        <v>371</v>
      </c>
      <c r="Q94" s="79">
        <v>1.008</v>
      </c>
      <c r="R94" s="78" t="s">
        <v>371</v>
      </c>
      <c r="S94" s="79">
        <v>0.98599999999999999</v>
      </c>
    </row>
    <row r="95" spans="1:19" s="15" customFormat="1" ht="14.25" customHeight="1" x14ac:dyDescent="0.2">
      <c r="A95" s="141" t="s">
        <v>506</v>
      </c>
      <c r="B95" s="22" t="s">
        <v>512</v>
      </c>
      <c r="C95" s="85">
        <v>0.25</v>
      </c>
      <c r="D95" s="85">
        <v>0.08</v>
      </c>
      <c r="E95" s="85">
        <v>0.01</v>
      </c>
      <c r="F95" s="19">
        <v>0.34</v>
      </c>
      <c r="G95" s="21">
        <f t="shared" ref="G95:G97" si="9">((C95*$D$8)+(D95*$E$8)+(E95*$F$8))*$A$5</f>
        <v>11.523446274999998</v>
      </c>
      <c r="H95" s="142" t="s">
        <v>210</v>
      </c>
      <c r="I95" s="61"/>
      <c r="J95"/>
      <c r="K95"/>
      <c r="L95"/>
      <c r="M95" s="2"/>
      <c r="N95" s="78" t="s">
        <v>372</v>
      </c>
      <c r="O95" s="79">
        <v>1.0209999999999999</v>
      </c>
      <c r="P95" s="78" t="s">
        <v>372</v>
      </c>
      <c r="Q95" s="79">
        <v>1.048</v>
      </c>
      <c r="R95" s="78" t="s">
        <v>372</v>
      </c>
      <c r="S95" s="79">
        <v>0.98099999999999998</v>
      </c>
    </row>
    <row r="96" spans="1:19" s="15" customFormat="1" ht="14.25" customHeight="1" x14ac:dyDescent="0.2">
      <c r="A96" s="141" t="s">
        <v>507</v>
      </c>
      <c r="B96" s="22" t="s">
        <v>513</v>
      </c>
      <c r="C96" s="85">
        <v>0.44</v>
      </c>
      <c r="D96" s="85">
        <v>0.14000000000000001</v>
      </c>
      <c r="E96" s="85">
        <v>0.02</v>
      </c>
      <c r="F96" s="19">
        <v>0.6</v>
      </c>
      <c r="G96" s="21">
        <f t="shared" si="9"/>
        <v>20.333605093999999</v>
      </c>
      <c r="H96" s="142" t="s">
        <v>210</v>
      </c>
      <c r="I96" s="61"/>
      <c r="J96"/>
      <c r="K96"/>
      <c r="L96"/>
      <c r="M96" s="2"/>
      <c r="N96" s="78" t="s">
        <v>373</v>
      </c>
      <c r="O96" s="79">
        <v>1</v>
      </c>
      <c r="P96" s="78" t="s">
        <v>373</v>
      </c>
      <c r="Q96" s="79">
        <v>0.90300000000000002</v>
      </c>
      <c r="R96" s="78" t="s">
        <v>373</v>
      </c>
      <c r="S96" s="79">
        <v>0.69499999999999995</v>
      </c>
    </row>
    <row r="97" spans="1:19" s="15" customFormat="1" ht="14.25" customHeight="1" x14ac:dyDescent="0.2">
      <c r="A97" s="141" t="s">
        <v>508</v>
      </c>
      <c r="B97" s="22" t="s">
        <v>514</v>
      </c>
      <c r="C97" s="85">
        <v>0.69</v>
      </c>
      <c r="D97" s="85">
        <v>0.21</v>
      </c>
      <c r="E97" s="85">
        <v>0.04</v>
      </c>
      <c r="F97" s="19">
        <v>0.94</v>
      </c>
      <c r="G97" s="21">
        <f t="shared" si="9"/>
        <v>31.868566091999995</v>
      </c>
      <c r="H97" s="142" t="s">
        <v>210</v>
      </c>
      <c r="I97" s="61"/>
      <c r="J97"/>
      <c r="K97"/>
      <c r="L97"/>
      <c r="M97" s="2"/>
      <c r="N97" s="78" t="s">
        <v>374</v>
      </c>
      <c r="O97" s="79">
        <v>1</v>
      </c>
      <c r="P97" s="78" t="s">
        <v>374</v>
      </c>
      <c r="Q97" s="79">
        <v>1</v>
      </c>
      <c r="R97" s="78" t="s">
        <v>374</v>
      </c>
      <c r="S97" s="79">
        <v>0.34699999999999998</v>
      </c>
    </row>
    <row r="98" spans="1:19" s="15" customFormat="1" ht="14.25" customHeight="1" x14ac:dyDescent="0.2">
      <c r="A98" s="141" t="s">
        <v>208</v>
      </c>
      <c r="B98" s="80" t="s">
        <v>148</v>
      </c>
      <c r="C98" s="85">
        <v>0.18</v>
      </c>
      <c r="D98" s="85">
        <v>0.19</v>
      </c>
      <c r="E98" s="85">
        <v>0.01</v>
      </c>
      <c r="F98" s="19">
        <v>0.38</v>
      </c>
      <c r="G98" s="21">
        <f t="shared" si="8"/>
        <v>12.489287282999999</v>
      </c>
      <c r="H98" s="142">
        <f>((C98*$D$8)+(D98*0.5*$E$8)+(E98*$F$8))*$A$5</f>
        <v>9.5457053669999983</v>
      </c>
      <c r="I98" s="62"/>
      <c r="J98"/>
      <c r="K98"/>
      <c r="L98"/>
      <c r="M98" s="2"/>
      <c r="N98" s="78" t="s">
        <v>375</v>
      </c>
      <c r="O98" s="79">
        <v>1</v>
      </c>
      <c r="P98" s="78" t="s">
        <v>375</v>
      </c>
      <c r="Q98" s="79">
        <v>0.89200000000000002</v>
      </c>
      <c r="R98" s="78" t="s">
        <v>375</v>
      </c>
      <c r="S98" s="79">
        <v>0.49199999999999999</v>
      </c>
    </row>
    <row r="99" spans="1:19" s="15" customFormat="1" ht="14.25" customHeight="1" x14ac:dyDescent="0.2">
      <c r="A99" s="141" t="s">
        <v>227</v>
      </c>
      <c r="B99" s="143" t="s">
        <v>149</v>
      </c>
      <c r="C99" s="85">
        <v>0.18</v>
      </c>
      <c r="D99" s="85">
        <v>0.19</v>
      </c>
      <c r="E99" s="85">
        <v>0.01</v>
      </c>
      <c r="F99" s="19">
        <v>0.38</v>
      </c>
      <c r="G99" s="21">
        <f t="shared" si="8"/>
        <v>12.489287282999999</v>
      </c>
      <c r="H99" s="142">
        <f>((C99*$D$8)+(D99*0.5*$E$8)+(E99*$F$8))*$A$5</f>
        <v>9.5457053669999983</v>
      </c>
      <c r="I99" s="62"/>
      <c r="J99"/>
      <c r="K99"/>
      <c r="L99"/>
      <c r="M99" s="2"/>
      <c r="N99" s="78" t="s">
        <v>376</v>
      </c>
      <c r="O99" s="79">
        <v>1</v>
      </c>
      <c r="P99" s="78" t="s">
        <v>376</v>
      </c>
      <c r="Q99" s="79">
        <v>1.0589999999999999</v>
      </c>
      <c r="R99" s="78" t="s">
        <v>376</v>
      </c>
      <c r="S99" s="79">
        <v>0.53900000000000003</v>
      </c>
    </row>
    <row r="100" spans="1:19" s="15" customFormat="1" ht="14.25" customHeight="1" x14ac:dyDescent="0.2">
      <c r="A100" s="141" t="s">
        <v>209</v>
      </c>
      <c r="B100" s="80" t="s">
        <v>150</v>
      </c>
      <c r="C100" s="85">
        <v>0.06</v>
      </c>
      <c r="D100" s="85">
        <v>0.25</v>
      </c>
      <c r="E100" s="85">
        <v>0.01</v>
      </c>
      <c r="F100" s="19">
        <v>0.32</v>
      </c>
      <c r="G100" s="21">
        <f t="shared" si="8"/>
        <v>10.161219651</v>
      </c>
      <c r="H100" s="142">
        <f>((C100*$D$8)+(D100*0.5*$E$8)+(E100*$F$8))*$A$5</f>
        <v>6.2880855509999991</v>
      </c>
      <c r="I100" s="62"/>
      <c r="J100"/>
      <c r="K100"/>
      <c r="L100"/>
      <c r="M100" s="2"/>
      <c r="N100" s="78" t="s">
        <v>377</v>
      </c>
      <c r="O100" s="79">
        <v>1</v>
      </c>
      <c r="P100" s="78" t="s">
        <v>377</v>
      </c>
      <c r="Q100" s="79">
        <v>0.94399999999999995</v>
      </c>
      <c r="R100" s="78" t="s">
        <v>377</v>
      </c>
      <c r="S100" s="79">
        <v>0.55000000000000004</v>
      </c>
    </row>
    <row r="101" spans="1:19" s="15" customFormat="1" ht="14.25" customHeight="1" x14ac:dyDescent="0.2">
      <c r="A101" s="141" t="s">
        <v>496</v>
      </c>
      <c r="B101" s="22" t="s">
        <v>515</v>
      </c>
      <c r="C101" s="85">
        <v>0.18</v>
      </c>
      <c r="D101" s="85">
        <v>0.16</v>
      </c>
      <c r="E101" s="85">
        <v>0.01</v>
      </c>
      <c r="F101" s="19">
        <v>0.35</v>
      </c>
      <c r="G101" s="21">
        <f t="shared" si="8"/>
        <v>11.559735098999999</v>
      </c>
      <c r="H101" s="142" t="s">
        <v>210</v>
      </c>
      <c r="I101" s="61"/>
      <c r="J101"/>
      <c r="K101"/>
      <c r="L101"/>
      <c r="M101" s="2"/>
      <c r="N101" s="78" t="s">
        <v>378</v>
      </c>
      <c r="O101" s="79">
        <v>1.032</v>
      </c>
      <c r="P101" s="78" t="s">
        <v>378</v>
      </c>
      <c r="Q101" s="79">
        <v>1.0229999999999999</v>
      </c>
      <c r="R101" s="78" t="s">
        <v>378</v>
      </c>
      <c r="S101" s="79">
        <v>0.55000000000000004</v>
      </c>
    </row>
    <row r="102" spans="1:19" s="15" customFormat="1" ht="14.25" customHeight="1" x14ac:dyDescent="0.2">
      <c r="A102" s="141" t="s">
        <v>497</v>
      </c>
      <c r="B102" s="22" t="s">
        <v>516</v>
      </c>
      <c r="C102" s="85">
        <v>0.25</v>
      </c>
      <c r="D102" s="85">
        <v>0.15</v>
      </c>
      <c r="E102" s="85">
        <v>0.02</v>
      </c>
      <c r="F102" s="19">
        <v>0.42</v>
      </c>
      <c r="G102" s="21">
        <f t="shared" si="8"/>
        <v>14.013766821999997</v>
      </c>
      <c r="H102" s="142" t="s">
        <v>210</v>
      </c>
      <c r="I102" s="61"/>
      <c r="J102"/>
      <c r="K102"/>
      <c r="L102"/>
      <c r="M102" s="2"/>
      <c r="N102" s="78" t="s">
        <v>379</v>
      </c>
      <c r="O102" s="79">
        <v>1.0229999999999999</v>
      </c>
      <c r="P102" s="78" t="s">
        <v>379</v>
      </c>
      <c r="Q102" s="79">
        <v>1.026</v>
      </c>
      <c r="R102" s="78" t="s">
        <v>379</v>
      </c>
      <c r="S102" s="79">
        <v>0.54600000000000004</v>
      </c>
    </row>
    <row r="103" spans="1:19" s="15" customFormat="1" ht="14.25" customHeight="1" x14ac:dyDescent="0.2">
      <c r="A103" s="141" t="s">
        <v>480</v>
      </c>
      <c r="B103" s="80" t="s">
        <v>225</v>
      </c>
      <c r="C103" s="85">
        <v>0</v>
      </c>
      <c r="D103" s="85">
        <v>0</v>
      </c>
      <c r="E103" s="85">
        <v>0</v>
      </c>
      <c r="F103" s="19">
        <v>0</v>
      </c>
      <c r="G103" s="21">
        <f t="shared" si="8"/>
        <v>0</v>
      </c>
      <c r="H103" s="142" t="s">
        <v>210</v>
      </c>
      <c r="I103" s="62"/>
      <c r="J103"/>
      <c r="K103"/>
      <c r="L103"/>
      <c r="M103" s="2"/>
      <c r="N103" s="78" t="s">
        <v>380</v>
      </c>
      <c r="O103" s="79">
        <v>1.016</v>
      </c>
      <c r="P103" s="78" t="s">
        <v>380</v>
      </c>
      <c r="Q103" s="79">
        <v>0.995</v>
      </c>
      <c r="R103" s="78" t="s">
        <v>380</v>
      </c>
      <c r="S103" s="79">
        <v>0.53900000000000003</v>
      </c>
    </row>
    <row r="104" spans="1:19" s="15" customFormat="1" ht="14.25" customHeight="1" x14ac:dyDescent="0.2">
      <c r="A104" s="103"/>
      <c r="B104" s="104"/>
      <c r="C104" s="105"/>
      <c r="D104" s="105"/>
      <c r="E104" s="105"/>
      <c r="F104" s="105"/>
      <c r="G104" s="106"/>
      <c r="H104" s="107"/>
      <c r="I104" s="62"/>
      <c r="J104"/>
      <c r="K104"/>
      <c r="L104"/>
      <c r="M104" s="2"/>
      <c r="N104" s="78" t="s">
        <v>381</v>
      </c>
      <c r="O104" s="79">
        <v>1.032</v>
      </c>
      <c r="P104" s="78" t="s">
        <v>381</v>
      </c>
      <c r="Q104" s="79">
        <v>1.026</v>
      </c>
      <c r="R104" s="78" t="s">
        <v>381</v>
      </c>
      <c r="S104" s="79">
        <v>0.55000000000000004</v>
      </c>
    </row>
    <row r="105" spans="1:19" s="15" customFormat="1" ht="14.25" customHeight="1" x14ac:dyDescent="0.2">
      <c r="A105" s="140" t="s">
        <v>469</v>
      </c>
      <c r="B105" s="15" t="s">
        <v>279</v>
      </c>
      <c r="C105" s="14"/>
      <c r="D105" s="9"/>
      <c r="E105" s="9"/>
      <c r="F105" s="14"/>
      <c r="G105" s="34"/>
      <c r="H105" s="60"/>
      <c r="I105" s="62"/>
      <c r="J105"/>
      <c r="K105"/>
      <c r="L105"/>
      <c r="M105" s="2"/>
      <c r="N105" s="78" t="s">
        <v>382</v>
      </c>
      <c r="O105" s="79">
        <v>1.032</v>
      </c>
      <c r="P105" s="78" t="s">
        <v>382</v>
      </c>
      <c r="Q105" s="79">
        <v>1.0289999999999999</v>
      </c>
      <c r="R105" s="78" t="s">
        <v>382</v>
      </c>
      <c r="S105" s="79">
        <v>0.9</v>
      </c>
    </row>
    <row r="106" spans="1:19" s="15" customFormat="1" ht="14.25" customHeight="1" x14ac:dyDescent="0.2">
      <c r="A106" s="140">
        <v>1</v>
      </c>
      <c r="B106" s="15" t="s">
        <v>482</v>
      </c>
      <c r="C106" s="14"/>
      <c r="D106" s="9"/>
      <c r="E106" s="9"/>
      <c r="F106" s="14"/>
      <c r="G106" s="34"/>
      <c r="H106" s="60"/>
      <c r="I106" s="62"/>
      <c r="J106"/>
      <c r="K106"/>
      <c r="L106"/>
      <c r="M106" s="2"/>
      <c r="N106" s="78" t="s">
        <v>383</v>
      </c>
      <c r="O106" s="79">
        <v>1</v>
      </c>
      <c r="P106" s="78" t="s">
        <v>383</v>
      </c>
      <c r="Q106" s="79">
        <v>0.95499999999999996</v>
      </c>
      <c r="R106" s="78" t="s">
        <v>383</v>
      </c>
      <c r="S106" s="79">
        <v>0.58399999999999996</v>
      </c>
    </row>
    <row r="107" spans="1:19" s="15" customFormat="1" ht="14.25" customHeight="1" x14ac:dyDescent="0.2">
      <c r="A107" s="140">
        <v>2</v>
      </c>
      <c r="B107" s="15" t="s">
        <v>484</v>
      </c>
      <c r="C107" s="14"/>
      <c r="D107" s="9"/>
      <c r="E107" s="9"/>
      <c r="F107" s="14"/>
      <c r="G107" s="34"/>
      <c r="H107" s="60"/>
      <c r="I107" s="62"/>
      <c r="J107"/>
      <c r="K107"/>
      <c r="L107"/>
      <c r="M107" s="2"/>
      <c r="N107" s="78" t="s">
        <v>384</v>
      </c>
      <c r="O107" s="79">
        <v>1</v>
      </c>
      <c r="P107" s="78" t="s">
        <v>384</v>
      </c>
      <c r="Q107" s="79">
        <v>0.91900000000000004</v>
      </c>
      <c r="R107" s="78" t="s">
        <v>384</v>
      </c>
      <c r="S107" s="79">
        <v>0.79900000000000004</v>
      </c>
    </row>
    <row r="108" spans="1:19" s="15" customFormat="1" ht="14.25" customHeight="1" x14ac:dyDescent="0.2">
      <c r="A108" s="140">
        <v>3</v>
      </c>
      <c r="B108" s="15" t="s">
        <v>483</v>
      </c>
      <c r="C108" s="14"/>
      <c r="D108" s="9"/>
      <c r="E108" s="9"/>
      <c r="F108" s="14"/>
      <c r="G108" s="34"/>
      <c r="H108" s="60"/>
      <c r="I108" s="62"/>
      <c r="J108"/>
      <c r="K108"/>
      <c r="L108"/>
      <c r="M108" s="2"/>
      <c r="N108" s="78" t="s">
        <v>385</v>
      </c>
      <c r="O108" s="79">
        <v>1</v>
      </c>
      <c r="P108" s="78" t="s">
        <v>385</v>
      </c>
      <c r="Q108" s="79">
        <v>1.0009999999999999</v>
      </c>
      <c r="R108" s="78" t="s">
        <v>385</v>
      </c>
      <c r="S108" s="79">
        <v>0.56899999999999995</v>
      </c>
    </row>
    <row r="109" spans="1:19" s="15" customFormat="1" ht="14.25" customHeight="1" x14ac:dyDescent="0.2">
      <c r="A109" s="140">
        <v>4</v>
      </c>
      <c r="B109" s="15" t="s">
        <v>470</v>
      </c>
      <c r="C109" s="14"/>
      <c r="D109" s="9"/>
      <c r="E109" s="9"/>
      <c r="F109" s="14"/>
      <c r="G109" s="34"/>
      <c r="H109" s="60"/>
      <c r="I109" s="61"/>
      <c r="J109"/>
      <c r="K109"/>
      <c r="L109"/>
      <c r="M109" s="2"/>
      <c r="N109" s="78" t="s">
        <v>386</v>
      </c>
      <c r="O109" s="79">
        <v>1</v>
      </c>
      <c r="P109" s="78" t="s">
        <v>386</v>
      </c>
      <c r="Q109" s="79">
        <v>0.995</v>
      </c>
      <c r="R109" s="78" t="s">
        <v>386</v>
      </c>
      <c r="S109" s="79">
        <v>0.89700000000000002</v>
      </c>
    </row>
    <row r="110" spans="1:19" s="15" customFormat="1" x14ac:dyDescent="0.2">
      <c r="A110" s="8"/>
      <c r="B110" s="24"/>
      <c r="C110" s="2"/>
      <c r="D110" s="2"/>
      <c r="E110" s="2"/>
      <c r="F110" s="2"/>
      <c r="G110" s="2"/>
      <c r="H110" s="58"/>
      <c r="I110" s="84"/>
      <c r="J110"/>
      <c r="K110"/>
      <c r="L110"/>
      <c r="M110" s="2"/>
      <c r="N110" s="78" t="s">
        <v>387</v>
      </c>
      <c r="O110" s="79">
        <v>1</v>
      </c>
      <c r="P110" s="78" t="s">
        <v>387</v>
      </c>
      <c r="Q110" s="79">
        <v>1.008</v>
      </c>
      <c r="R110" s="78" t="s">
        <v>387</v>
      </c>
      <c r="S110" s="79">
        <v>0.98599999999999999</v>
      </c>
    </row>
    <row r="111" spans="1:19" x14ac:dyDescent="0.2">
      <c r="A111" s="23"/>
      <c r="B111" s="25" t="s">
        <v>156</v>
      </c>
      <c r="I111" s="61"/>
      <c r="J111"/>
      <c r="K111"/>
      <c r="L111"/>
      <c r="N111" s="78" t="s">
        <v>388</v>
      </c>
      <c r="O111" s="79">
        <v>1.036</v>
      </c>
      <c r="P111" s="78" t="s">
        <v>388</v>
      </c>
      <c r="Q111" s="79">
        <v>1.194</v>
      </c>
      <c r="R111" s="78" t="s">
        <v>388</v>
      </c>
      <c r="S111" s="79">
        <v>0.77600000000000002</v>
      </c>
    </row>
    <row r="112" spans="1:19" x14ac:dyDescent="0.2">
      <c r="A112" s="2">
        <v>1999</v>
      </c>
      <c r="B112" s="26">
        <v>34.731499999999997</v>
      </c>
      <c r="C112" s="24" t="s">
        <v>104</v>
      </c>
      <c r="N112" s="78" t="s">
        <v>389</v>
      </c>
      <c r="O112" s="79">
        <v>1</v>
      </c>
      <c r="P112" s="78" t="s">
        <v>389</v>
      </c>
      <c r="Q112" s="79">
        <v>1.014</v>
      </c>
      <c r="R112" s="78" t="s">
        <v>389</v>
      </c>
      <c r="S112" s="79">
        <v>0.74399999999999999</v>
      </c>
    </row>
    <row r="113" spans="1:19" x14ac:dyDescent="0.2">
      <c r="A113" s="2">
        <v>2000</v>
      </c>
      <c r="B113" s="26">
        <v>36.613700000000001</v>
      </c>
      <c r="C113" s="24" t="s">
        <v>105</v>
      </c>
      <c r="N113" s="78" t="s">
        <v>390</v>
      </c>
      <c r="O113" s="79">
        <v>1</v>
      </c>
      <c r="P113" s="78" t="s">
        <v>390</v>
      </c>
      <c r="Q113" s="79">
        <v>0.85799999999999998</v>
      </c>
      <c r="R113" s="78" t="s">
        <v>390</v>
      </c>
      <c r="S113" s="79">
        <v>1.198</v>
      </c>
    </row>
    <row r="114" spans="1:19" x14ac:dyDescent="0.2">
      <c r="A114" s="2">
        <v>2001</v>
      </c>
      <c r="B114" s="26">
        <v>38.258099999999999</v>
      </c>
      <c r="C114" s="24" t="s">
        <v>106</v>
      </c>
      <c r="N114" s="78" t="s">
        <v>391</v>
      </c>
      <c r="O114" s="79">
        <v>1</v>
      </c>
      <c r="P114" s="78" t="s">
        <v>391</v>
      </c>
      <c r="Q114" s="79">
        <v>0.94199999999999995</v>
      </c>
      <c r="R114" s="78" t="s">
        <v>391</v>
      </c>
      <c r="S114" s="79">
        <v>0.29599999999999999</v>
      </c>
    </row>
    <row r="115" spans="1:19" x14ac:dyDescent="0.2">
      <c r="A115" s="2">
        <v>2002</v>
      </c>
      <c r="B115" s="26">
        <v>36.199199999999998</v>
      </c>
      <c r="C115" s="24" t="s">
        <v>107</v>
      </c>
      <c r="N115" s="78" t="s">
        <v>392</v>
      </c>
      <c r="O115" s="79">
        <v>1</v>
      </c>
      <c r="P115" s="78" t="s">
        <v>392</v>
      </c>
      <c r="Q115" s="79">
        <v>1</v>
      </c>
      <c r="R115" s="78" t="s">
        <v>392</v>
      </c>
      <c r="S115" s="79">
        <v>0.84099999999999997</v>
      </c>
    </row>
    <row r="116" spans="1:19" x14ac:dyDescent="0.2">
      <c r="A116" s="2">
        <f>A115+1</f>
        <v>2003</v>
      </c>
      <c r="B116" s="26">
        <v>34.591999999999999</v>
      </c>
      <c r="C116" s="24" t="s">
        <v>108</v>
      </c>
    </row>
    <row r="117" spans="1:19" x14ac:dyDescent="0.2">
      <c r="A117" s="2">
        <v>2003</v>
      </c>
      <c r="B117" s="26">
        <v>36.785600000000002</v>
      </c>
      <c r="C117" s="24" t="s">
        <v>109</v>
      </c>
    </row>
    <row r="118" spans="1:19" x14ac:dyDescent="0.2">
      <c r="A118" s="168">
        <f>A117+1</f>
        <v>2004</v>
      </c>
      <c r="B118" s="26">
        <v>35.133899999999997</v>
      </c>
      <c r="C118" s="24" t="s">
        <v>110</v>
      </c>
    </row>
    <row r="119" spans="1:19" x14ac:dyDescent="0.2">
      <c r="A119" s="169"/>
      <c r="B119" s="26">
        <v>37.337400000000002</v>
      </c>
      <c r="C119" s="24" t="s">
        <v>111</v>
      </c>
    </row>
    <row r="120" spans="1:19" x14ac:dyDescent="0.2">
      <c r="A120" s="65">
        <v>2005</v>
      </c>
      <c r="B120" s="27">
        <v>37.897500000000001</v>
      </c>
      <c r="C120" s="24" t="s">
        <v>112</v>
      </c>
    </row>
    <row r="121" spans="1:19" x14ac:dyDescent="0.2">
      <c r="A121" s="65">
        <f>A120+1</f>
        <v>2006</v>
      </c>
      <c r="B121" s="66">
        <v>37.897500000000001</v>
      </c>
      <c r="C121" s="24" t="s">
        <v>113</v>
      </c>
    </row>
    <row r="122" spans="1:19" x14ac:dyDescent="0.2">
      <c r="A122" s="64">
        <f>A121+1</f>
        <v>2007</v>
      </c>
      <c r="B122" s="33">
        <f>B121</f>
        <v>37.897500000000001</v>
      </c>
      <c r="C122" s="164" t="s">
        <v>151</v>
      </c>
      <c r="D122" s="164"/>
      <c r="E122" s="164"/>
      <c r="F122" s="164"/>
      <c r="G122" s="164"/>
      <c r="H122" s="164"/>
    </row>
    <row r="123" spans="1:19" x14ac:dyDescent="0.2">
      <c r="A123" s="64">
        <v>2008</v>
      </c>
      <c r="B123" s="33">
        <f>B122*(1+0.005)</f>
        <v>38.086987499999999</v>
      </c>
      <c r="C123" s="154" t="s">
        <v>123</v>
      </c>
      <c r="D123" s="154"/>
      <c r="E123" s="154"/>
      <c r="F123" s="154"/>
      <c r="G123" s="154"/>
      <c r="H123" s="154"/>
    </row>
    <row r="124" spans="1:19" x14ac:dyDescent="0.2">
      <c r="A124" s="65">
        <v>2009</v>
      </c>
      <c r="B124" s="66">
        <v>36.066600000000001</v>
      </c>
      <c r="C124" s="67" t="s">
        <v>126</v>
      </c>
      <c r="D124" s="67"/>
      <c r="E124" s="67"/>
      <c r="F124" s="67"/>
      <c r="G124" s="67"/>
      <c r="H124" s="67"/>
    </row>
    <row r="125" spans="1:19" ht="12.75" customHeight="1" x14ac:dyDescent="0.2">
      <c r="A125" s="167">
        <v>2010</v>
      </c>
      <c r="B125" s="63">
        <v>36.084600000000002</v>
      </c>
      <c r="C125" s="165" t="s">
        <v>152</v>
      </c>
      <c r="D125" s="165"/>
      <c r="E125" s="165"/>
      <c r="F125" s="165"/>
      <c r="G125" s="165"/>
      <c r="H125" s="165"/>
      <c r="I125" s="28"/>
    </row>
    <row r="126" spans="1:19" ht="12.75" customHeight="1" x14ac:dyDescent="0.2">
      <c r="A126" s="167"/>
      <c r="B126" s="33">
        <v>36.872900000000001</v>
      </c>
      <c r="C126" s="154" t="s">
        <v>153</v>
      </c>
      <c r="D126" s="154"/>
      <c r="E126" s="154"/>
      <c r="F126" s="154"/>
      <c r="G126" s="154"/>
      <c r="H126" s="154"/>
      <c r="I126" s="28"/>
    </row>
    <row r="127" spans="1:19" x14ac:dyDescent="0.2">
      <c r="A127" s="64">
        <v>2011</v>
      </c>
      <c r="B127" s="33">
        <v>33.976399999999998</v>
      </c>
      <c r="C127" s="154" t="s">
        <v>211</v>
      </c>
      <c r="D127" s="154"/>
      <c r="E127" s="154"/>
      <c r="F127" s="154"/>
      <c r="G127" s="154"/>
      <c r="H127" s="154"/>
      <c r="I127" s="28"/>
    </row>
    <row r="128" spans="1:19" x14ac:dyDescent="0.2">
      <c r="A128" s="64">
        <v>2012</v>
      </c>
      <c r="B128" s="33">
        <v>34.037599999999998</v>
      </c>
      <c r="C128" s="154" t="s">
        <v>218</v>
      </c>
      <c r="D128" s="154"/>
      <c r="E128" s="154"/>
      <c r="F128" s="154"/>
      <c r="G128" s="154"/>
      <c r="H128" s="154"/>
      <c r="I128" s="28"/>
    </row>
    <row r="129" spans="1:9" ht="12.75" customHeight="1" x14ac:dyDescent="0.2">
      <c r="A129" s="64">
        <v>2013</v>
      </c>
      <c r="B129" s="33">
        <v>34.023000000000003</v>
      </c>
      <c r="C129" s="154" t="s">
        <v>228</v>
      </c>
      <c r="D129" s="154"/>
      <c r="E129" s="154"/>
      <c r="F129" s="154"/>
      <c r="G129" s="154"/>
      <c r="H129" s="154"/>
      <c r="I129" s="28"/>
    </row>
    <row r="130" spans="1:9" x14ac:dyDescent="0.2">
      <c r="A130" s="82">
        <v>2014</v>
      </c>
      <c r="B130" s="33">
        <v>35.822800000000001</v>
      </c>
      <c r="C130" s="154" t="s">
        <v>289</v>
      </c>
      <c r="D130" s="154"/>
      <c r="E130" s="154"/>
      <c r="F130" s="154"/>
      <c r="G130" s="154"/>
      <c r="H130" s="154"/>
      <c r="I130" s="29"/>
    </row>
    <row r="131" spans="1:9" x14ac:dyDescent="0.2">
      <c r="A131" s="170">
        <v>2015</v>
      </c>
      <c r="B131" s="33">
        <v>35.7547</v>
      </c>
      <c r="C131" s="154" t="s">
        <v>293</v>
      </c>
      <c r="D131" s="154"/>
      <c r="E131" s="154"/>
      <c r="F131" s="154"/>
      <c r="G131" s="154"/>
      <c r="H131" s="154"/>
      <c r="I131" s="28"/>
    </row>
    <row r="132" spans="1:9" ht="12.75" customHeight="1" x14ac:dyDescent="0.2">
      <c r="A132" s="170"/>
      <c r="B132" s="33">
        <v>35.933500000000002</v>
      </c>
      <c r="C132" s="154" t="s">
        <v>292</v>
      </c>
      <c r="D132" s="154"/>
      <c r="E132" s="154"/>
      <c r="F132" s="154"/>
      <c r="G132" s="154"/>
      <c r="H132" s="154"/>
      <c r="I132" s="29"/>
    </row>
    <row r="133" spans="1:9" ht="12.75" customHeight="1" x14ac:dyDescent="0.2">
      <c r="A133" s="65">
        <v>2016</v>
      </c>
      <c r="B133" s="33">
        <v>35.804299999999998</v>
      </c>
      <c r="C133" s="154" t="s">
        <v>393</v>
      </c>
      <c r="D133" s="154"/>
      <c r="E133" s="154"/>
      <c r="F133" s="154"/>
      <c r="G133" s="154"/>
      <c r="H133" s="154"/>
      <c r="I133" s="28"/>
    </row>
    <row r="134" spans="1:9" ht="12.75" customHeight="1" x14ac:dyDescent="0.2">
      <c r="A134" s="2">
        <v>2017</v>
      </c>
      <c r="B134" s="33">
        <v>35.8887</v>
      </c>
      <c r="C134" s="154" t="s">
        <v>416</v>
      </c>
      <c r="D134" s="154"/>
      <c r="E134" s="154"/>
      <c r="F134" s="154"/>
      <c r="G134" s="154"/>
      <c r="H134" s="154"/>
      <c r="I134" s="29"/>
    </row>
    <row r="135" spans="1:9" ht="12.75" customHeight="1" x14ac:dyDescent="0.2">
      <c r="A135" s="2">
        <v>2018</v>
      </c>
      <c r="B135" s="33">
        <v>35.999600000000001</v>
      </c>
      <c r="C135" s="154" t="s">
        <v>417</v>
      </c>
      <c r="D135" s="154"/>
      <c r="E135" s="154"/>
      <c r="F135" s="154"/>
      <c r="G135" s="154"/>
      <c r="H135" s="154"/>
      <c r="I135" s="29"/>
    </row>
    <row r="136" spans="1:9" ht="12.75" customHeight="1" x14ac:dyDescent="0.2">
      <c r="A136" s="2">
        <v>2019</v>
      </c>
      <c r="B136" s="33">
        <v>36.039099999999998</v>
      </c>
      <c r="C136" s="154" t="s">
        <v>433</v>
      </c>
      <c r="D136" s="154"/>
      <c r="E136" s="154"/>
      <c r="F136" s="154"/>
      <c r="G136" s="154"/>
      <c r="H136" s="154"/>
    </row>
    <row r="137" spans="1:9" ht="12.75" customHeight="1" x14ac:dyDescent="0.2">
      <c r="A137" s="2">
        <v>2020</v>
      </c>
      <c r="B137" s="33">
        <v>36.089599999999997</v>
      </c>
      <c r="C137" s="154" t="s">
        <v>434</v>
      </c>
      <c r="D137" s="154"/>
      <c r="E137" s="154"/>
      <c r="F137" s="154"/>
      <c r="G137" s="154"/>
      <c r="H137" s="154"/>
    </row>
    <row r="138" spans="1:9" ht="12.75" customHeight="1" x14ac:dyDescent="0.2">
      <c r="A138" s="2">
        <v>2021</v>
      </c>
      <c r="B138" s="33">
        <v>34.893099999999997</v>
      </c>
      <c r="C138" s="154" t="s">
        <v>490</v>
      </c>
      <c r="D138" s="154"/>
      <c r="E138" s="154"/>
      <c r="F138" s="154"/>
      <c r="G138" s="154"/>
      <c r="H138" s="154"/>
    </row>
    <row r="139" spans="1:9" ht="12.75" customHeight="1" x14ac:dyDescent="0.2">
      <c r="B139" s="33"/>
      <c r="C139" s="65"/>
      <c r="D139" s="86"/>
      <c r="E139" s="87"/>
    </row>
    <row r="140" spans="1:9" ht="12.75" customHeight="1" x14ac:dyDescent="0.2">
      <c r="A140" s="96" t="s">
        <v>229</v>
      </c>
      <c r="B140" s="15"/>
      <c r="C140" s="15"/>
      <c r="I140" s="15"/>
    </row>
    <row r="141" spans="1:9" ht="12.75" customHeight="1" x14ac:dyDescent="0.2">
      <c r="A141" s="90"/>
      <c r="B141" s="91"/>
      <c r="C141" s="15"/>
      <c r="I141" s="15"/>
    </row>
    <row r="142" spans="1:9" ht="12.75" customHeight="1" x14ac:dyDescent="0.2">
      <c r="B142" s="92"/>
    </row>
    <row r="143" spans="1:9" ht="12.75" customHeight="1" x14ac:dyDescent="0.2">
      <c r="A143" s="32"/>
      <c r="B143" s="93"/>
      <c r="C143" s="28"/>
      <c r="D143" s="28"/>
      <c r="E143" s="28"/>
      <c r="F143" s="28"/>
      <c r="G143" s="29"/>
    </row>
    <row r="144" spans="1:9" ht="12.75" customHeight="1" x14ac:dyDescent="0.25">
      <c r="A144" s="30"/>
      <c r="B144" s="88"/>
      <c r="C144" s="31"/>
    </row>
    <row r="145" spans="2:2" ht="21.75" customHeight="1" x14ac:dyDescent="0.25">
      <c r="B145" s="88"/>
    </row>
    <row r="146" spans="2:2" ht="13.5" customHeight="1" x14ac:dyDescent="0.2">
      <c r="B146" s="89"/>
    </row>
    <row r="147" spans="2:2" ht="15" customHeight="1" x14ac:dyDescent="0.2"/>
    <row r="148" spans="2:2" ht="15" customHeight="1" x14ac:dyDescent="0.2"/>
  </sheetData>
  <mergeCells count="24">
    <mergeCell ref="A131:A132"/>
    <mergeCell ref="C133:H133"/>
    <mergeCell ref="C130:H130"/>
    <mergeCell ref="C132:H132"/>
    <mergeCell ref="C136:H136"/>
    <mergeCell ref="C135:H135"/>
    <mergeCell ref="C134:H134"/>
    <mergeCell ref="C131:H131"/>
    <mergeCell ref="I6:L11"/>
    <mergeCell ref="C126:H126"/>
    <mergeCell ref="A125:A126"/>
    <mergeCell ref="C128:H128"/>
    <mergeCell ref="A118:A119"/>
    <mergeCell ref="C138:H138"/>
    <mergeCell ref="E2:H2"/>
    <mergeCell ref="C2:D2"/>
    <mergeCell ref="C1:H1"/>
    <mergeCell ref="C129:H129"/>
    <mergeCell ref="C127:H127"/>
    <mergeCell ref="B5:C5"/>
    <mergeCell ref="C122:H122"/>
    <mergeCell ref="C123:H123"/>
    <mergeCell ref="C125:H125"/>
    <mergeCell ref="C137:H137"/>
  </mergeCells>
  <phoneticPr fontId="7" type="noConversion"/>
  <dataValidations count="1">
    <dataValidation type="list" allowBlank="1" showInputMessage="1" showErrorMessage="1" sqref="C8">
      <formula1>$N$4:$N$115</formula1>
    </dataValidation>
  </dataValidations>
  <pageMargins left="0.75" right="0.75" top="1" bottom="1" header="0.5" footer="0.5"/>
  <pageSetup scale="63" fitToHeight="0" orientation="portrait" r:id="rId1"/>
  <headerFooter alignWithMargins="0"/>
  <colBreaks count="1" manualBreakCount="1">
    <brk id="8" max="1048575" man="1"/>
  </colBreaks>
  <ignoredErrors>
    <ignoredError sqref="A12:A23 A63:A79 A48:A53 A29:A33 A55:A61 A42:A46 A35:A39 A26:A28 A24:A25 A41 A47 A62 A34 A54 A81:A90 A80 A91:A92 A40 A93:A9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workbookViewId="0">
      <selection activeCell="H35" sqref="H35"/>
    </sheetView>
  </sheetViews>
  <sheetFormatPr defaultRowHeight="12.75" x14ac:dyDescent="0.2"/>
  <cols>
    <col min="3" max="3" width="26.5703125" bestFit="1" customWidth="1"/>
    <col min="4" max="6" width="0" hidden="1" customWidth="1"/>
  </cols>
  <sheetData>
    <row r="1" spans="1:9" ht="15" x14ac:dyDescent="0.25">
      <c r="A1" s="35" t="s">
        <v>212</v>
      </c>
    </row>
    <row r="2" spans="1:9" ht="13.5" thickBot="1" x14ac:dyDescent="0.25"/>
    <row r="3" spans="1:9" ht="42" thickBot="1" x14ac:dyDescent="0.25">
      <c r="A3" s="36" t="s">
        <v>124</v>
      </c>
      <c r="B3" s="37" t="s">
        <v>0</v>
      </c>
      <c r="C3" s="38" t="s">
        <v>114</v>
      </c>
      <c r="D3" s="38" t="s">
        <v>213</v>
      </c>
      <c r="E3" s="38" t="s">
        <v>214</v>
      </c>
      <c r="F3" s="39" t="s">
        <v>215</v>
      </c>
      <c r="G3" s="40" t="s">
        <v>216</v>
      </c>
      <c r="H3" s="38" t="s">
        <v>217</v>
      </c>
      <c r="I3" s="41" t="s">
        <v>171</v>
      </c>
    </row>
    <row r="4" spans="1:9" ht="13.5" thickBot="1" x14ac:dyDescent="0.25">
      <c r="A4" s="42">
        <v>10102</v>
      </c>
      <c r="B4" s="43">
        <v>0</v>
      </c>
      <c r="C4" s="44" t="s">
        <v>1</v>
      </c>
      <c r="D4" s="45">
        <v>1</v>
      </c>
      <c r="E4" s="45">
        <v>0.92700000000000005</v>
      </c>
      <c r="F4" s="46">
        <v>0.496</v>
      </c>
      <c r="G4" s="47">
        <v>1</v>
      </c>
      <c r="H4" s="48">
        <v>0.92800000000000005</v>
      </c>
      <c r="I4" s="47">
        <v>0.48349999999999999</v>
      </c>
    </row>
    <row r="5" spans="1:9" ht="13.5" thickBot="1" x14ac:dyDescent="0.25">
      <c r="A5" s="42">
        <v>831</v>
      </c>
      <c r="B5" s="43">
        <v>1</v>
      </c>
      <c r="C5" s="44" t="s">
        <v>160</v>
      </c>
      <c r="D5" s="45">
        <v>1.5</v>
      </c>
      <c r="E5" s="45">
        <v>1.0900000000000001</v>
      </c>
      <c r="F5" s="45">
        <v>0.64600000000000002</v>
      </c>
      <c r="G5" s="47">
        <v>1.5</v>
      </c>
      <c r="H5" s="48">
        <v>1.0914999999999999</v>
      </c>
      <c r="I5" s="47">
        <v>0.64749999999999996</v>
      </c>
    </row>
    <row r="6" spans="1:9" ht="13.5" thickBot="1" x14ac:dyDescent="0.25">
      <c r="A6" s="42">
        <v>3102</v>
      </c>
      <c r="B6" s="43">
        <v>0</v>
      </c>
      <c r="C6" s="44" t="s">
        <v>2</v>
      </c>
      <c r="D6" s="45">
        <v>1</v>
      </c>
      <c r="E6" s="45">
        <v>0.97899999999999998</v>
      </c>
      <c r="F6" s="45">
        <v>0.82199999999999995</v>
      </c>
      <c r="G6" s="47">
        <v>1</v>
      </c>
      <c r="H6" s="48">
        <v>0.98299999999999998</v>
      </c>
      <c r="I6" s="47">
        <v>0.91249999999999987</v>
      </c>
    </row>
    <row r="7" spans="1:9" ht="13.5" thickBot="1" x14ac:dyDescent="0.25">
      <c r="A7" s="42">
        <v>520</v>
      </c>
      <c r="B7" s="43">
        <v>13</v>
      </c>
      <c r="C7" s="44" t="s">
        <v>3</v>
      </c>
      <c r="D7" s="45">
        <v>1</v>
      </c>
      <c r="E7" s="45">
        <v>0.92300000000000004</v>
      </c>
      <c r="F7" s="45">
        <v>0.44600000000000001</v>
      </c>
      <c r="G7" s="47">
        <v>1</v>
      </c>
      <c r="H7" s="48">
        <v>0.9225000000000001</v>
      </c>
      <c r="I7" s="47">
        <v>0.44350000000000001</v>
      </c>
    </row>
    <row r="8" spans="1:9" ht="13.5" thickBot="1" x14ac:dyDescent="0.25">
      <c r="A8" s="42">
        <v>1192</v>
      </c>
      <c r="B8" s="43">
        <v>26</v>
      </c>
      <c r="C8" s="44" t="s">
        <v>27</v>
      </c>
      <c r="D8" s="45">
        <v>1.034</v>
      </c>
      <c r="E8" s="45">
        <v>1.2689999999999999</v>
      </c>
      <c r="F8" s="45">
        <v>0.81100000000000005</v>
      </c>
      <c r="G8" s="47">
        <v>1.0385</v>
      </c>
      <c r="H8" s="48">
        <v>1.2709999999999999</v>
      </c>
      <c r="I8" s="47">
        <v>0.74199999999999999</v>
      </c>
    </row>
    <row r="9" spans="1:9" ht="13.5" thickBot="1" x14ac:dyDescent="0.25">
      <c r="A9" s="42">
        <v>1192</v>
      </c>
      <c r="B9" s="43">
        <v>18</v>
      </c>
      <c r="C9" s="44" t="s">
        <v>26</v>
      </c>
      <c r="D9" s="45">
        <v>1.0409999999999999</v>
      </c>
      <c r="E9" s="45">
        <v>1.2250000000000001</v>
      </c>
      <c r="F9" s="45">
        <v>0.80400000000000005</v>
      </c>
      <c r="G9" s="47">
        <v>1.0385</v>
      </c>
      <c r="H9" s="48">
        <v>1.2200000000000002</v>
      </c>
      <c r="I9" s="47">
        <v>0.72150000000000003</v>
      </c>
    </row>
    <row r="10" spans="1:9" ht="13.5" thickBot="1" x14ac:dyDescent="0.25">
      <c r="A10" s="42">
        <v>1102</v>
      </c>
      <c r="B10" s="43">
        <v>3</v>
      </c>
      <c r="C10" s="44" t="s">
        <v>22</v>
      </c>
      <c r="D10" s="45">
        <v>1.034</v>
      </c>
      <c r="E10" s="45">
        <v>1.2649999999999999</v>
      </c>
      <c r="F10" s="45">
        <v>0.432</v>
      </c>
      <c r="G10" s="47">
        <v>1.042</v>
      </c>
      <c r="H10" s="48">
        <v>1.2715000000000001</v>
      </c>
      <c r="I10" s="47">
        <v>0.443</v>
      </c>
    </row>
    <row r="11" spans="1:9" ht="13.5" thickBot="1" x14ac:dyDescent="0.25">
      <c r="A11" s="42">
        <v>1102</v>
      </c>
      <c r="B11" s="43">
        <v>7</v>
      </c>
      <c r="C11" s="49" t="s">
        <v>161</v>
      </c>
      <c r="D11" s="50">
        <v>1.0529999999999999</v>
      </c>
      <c r="E11" s="45">
        <v>1.286</v>
      </c>
      <c r="F11" s="45">
        <v>0.42499999999999999</v>
      </c>
      <c r="G11" s="47">
        <v>1.0549999999999999</v>
      </c>
      <c r="H11" s="48">
        <v>1.286</v>
      </c>
      <c r="I11" s="47">
        <v>0.46899999999999997</v>
      </c>
    </row>
    <row r="12" spans="1:9" ht="13.5" thickBot="1" x14ac:dyDescent="0.25">
      <c r="A12" s="42">
        <v>1102</v>
      </c>
      <c r="B12" s="43">
        <v>5</v>
      </c>
      <c r="C12" s="44" t="s">
        <v>115</v>
      </c>
      <c r="D12" s="45">
        <v>1.0589999999999999</v>
      </c>
      <c r="E12" s="45">
        <v>1.4410000000000001</v>
      </c>
      <c r="F12" s="45">
        <v>0.41399999999999998</v>
      </c>
      <c r="G12" s="47">
        <v>1.0649999999999999</v>
      </c>
      <c r="H12" s="48">
        <v>1.4220000000000002</v>
      </c>
      <c r="I12" s="47">
        <v>0.46350000000000002</v>
      </c>
    </row>
    <row r="13" spans="1:9" ht="13.5" thickBot="1" x14ac:dyDescent="0.25">
      <c r="A13" s="42">
        <v>1102</v>
      </c>
      <c r="B13" s="43">
        <v>6</v>
      </c>
      <c r="C13" s="44" t="s">
        <v>23</v>
      </c>
      <c r="D13" s="45">
        <v>1.0720000000000001</v>
      </c>
      <c r="E13" s="45">
        <v>1.4330000000000001</v>
      </c>
      <c r="F13" s="45">
        <v>0.39400000000000002</v>
      </c>
      <c r="G13" s="47">
        <v>1.0714999999999999</v>
      </c>
      <c r="H13" s="48">
        <v>1.4180000000000001</v>
      </c>
      <c r="I13" s="47">
        <v>0.45350000000000001</v>
      </c>
    </row>
    <row r="14" spans="1:9" ht="13.5" thickBot="1" x14ac:dyDescent="0.25">
      <c r="A14" s="42">
        <v>1102</v>
      </c>
      <c r="B14" s="43">
        <v>9</v>
      </c>
      <c r="C14" s="44" t="s">
        <v>24</v>
      </c>
      <c r="D14" s="45">
        <v>1.083</v>
      </c>
      <c r="E14" s="45">
        <v>1.294</v>
      </c>
      <c r="F14" s="45">
        <v>0.377</v>
      </c>
      <c r="G14" s="47">
        <v>1.08</v>
      </c>
      <c r="H14" s="48">
        <v>1.31</v>
      </c>
      <c r="I14" s="47">
        <v>0.44500000000000001</v>
      </c>
    </row>
    <row r="15" spans="1:9" ht="13.5" thickBot="1" x14ac:dyDescent="0.25">
      <c r="A15" s="42">
        <v>1192</v>
      </c>
      <c r="B15" s="43">
        <v>17</v>
      </c>
      <c r="C15" s="44" t="s">
        <v>25</v>
      </c>
      <c r="D15" s="45">
        <v>1.0269999999999999</v>
      </c>
      <c r="E15" s="45">
        <v>1.2649999999999999</v>
      </c>
      <c r="F15" s="45">
        <v>0.76600000000000001</v>
      </c>
      <c r="G15" s="47">
        <v>1.0299999999999998</v>
      </c>
      <c r="H15" s="48">
        <v>1.2509999999999999</v>
      </c>
      <c r="I15" s="47">
        <v>0.6835</v>
      </c>
    </row>
    <row r="16" spans="1:9" ht="13.5" thickBot="1" x14ac:dyDescent="0.25">
      <c r="A16" s="42">
        <v>1102</v>
      </c>
      <c r="B16" s="43">
        <v>99</v>
      </c>
      <c r="C16" s="44" t="s">
        <v>162</v>
      </c>
      <c r="D16" s="45">
        <v>1.0069999999999999</v>
      </c>
      <c r="E16" s="45">
        <v>1.0580000000000001</v>
      </c>
      <c r="F16" s="45">
        <v>0.54900000000000004</v>
      </c>
      <c r="G16" s="47">
        <v>1.0154999999999998</v>
      </c>
      <c r="H16" s="48">
        <v>1.0780000000000001</v>
      </c>
      <c r="I16" s="47">
        <v>0.54600000000000004</v>
      </c>
    </row>
    <row r="17" spans="1:9" ht="13.5" thickBot="1" x14ac:dyDescent="0.25">
      <c r="A17" s="42">
        <v>1192</v>
      </c>
      <c r="B17" s="43">
        <v>99</v>
      </c>
      <c r="C17" s="44" t="s">
        <v>162</v>
      </c>
      <c r="D17" s="45">
        <v>1.0069999999999999</v>
      </c>
      <c r="E17" s="45">
        <v>1.0580000000000001</v>
      </c>
      <c r="F17" s="45">
        <v>0.54900000000000004</v>
      </c>
      <c r="G17" s="47">
        <v>1.0154999999999998</v>
      </c>
      <c r="H17" s="48">
        <v>1.0780000000000001</v>
      </c>
      <c r="I17" s="47">
        <v>0.54600000000000004</v>
      </c>
    </row>
    <row r="18" spans="1:9" ht="13.5" thickBot="1" x14ac:dyDescent="0.25">
      <c r="A18" s="42">
        <v>4102</v>
      </c>
      <c r="B18" s="43">
        <v>1</v>
      </c>
      <c r="C18" s="44" t="s">
        <v>4</v>
      </c>
      <c r="D18" s="45">
        <v>1</v>
      </c>
      <c r="E18" s="45">
        <v>0.996</v>
      </c>
      <c r="F18" s="45">
        <v>0.64100000000000001</v>
      </c>
      <c r="G18" s="47">
        <v>1</v>
      </c>
      <c r="H18" s="48">
        <v>0.99649999999999994</v>
      </c>
      <c r="I18" s="47">
        <v>0.75350000000000006</v>
      </c>
    </row>
    <row r="19" spans="1:9" ht="13.5" thickBot="1" x14ac:dyDescent="0.25">
      <c r="A19" s="42">
        <v>13102</v>
      </c>
      <c r="B19" s="43">
        <v>0</v>
      </c>
      <c r="C19" s="44" t="s">
        <v>5</v>
      </c>
      <c r="D19" s="45">
        <v>1.038</v>
      </c>
      <c r="E19" s="45">
        <v>1.1850000000000001</v>
      </c>
      <c r="F19" s="45">
        <v>0.98</v>
      </c>
      <c r="G19" s="47">
        <v>1.0305</v>
      </c>
      <c r="H19" s="48">
        <v>1.1675</v>
      </c>
      <c r="I19" s="47">
        <v>1.1019999999999999</v>
      </c>
    </row>
    <row r="20" spans="1:9" ht="13.5" thickBot="1" x14ac:dyDescent="0.25">
      <c r="A20" s="42">
        <v>12202</v>
      </c>
      <c r="B20" s="43">
        <v>1</v>
      </c>
      <c r="C20" s="44" t="s">
        <v>28</v>
      </c>
      <c r="D20" s="45">
        <v>1.0469999999999999</v>
      </c>
      <c r="E20" s="45">
        <v>1.218</v>
      </c>
      <c r="F20" s="45">
        <v>1.032</v>
      </c>
      <c r="G20" s="47">
        <v>1.0474999999999999</v>
      </c>
      <c r="H20" s="48">
        <v>1.2175</v>
      </c>
      <c r="I20" s="47">
        <v>1.081</v>
      </c>
    </row>
    <row r="21" spans="1:9" ht="13.5" thickBot="1" x14ac:dyDescent="0.25">
      <c r="A21" s="42">
        <v>12102</v>
      </c>
      <c r="B21" s="43">
        <v>1</v>
      </c>
      <c r="C21" s="44" t="s">
        <v>6</v>
      </c>
      <c r="D21" s="45">
        <v>1.0109999999999999</v>
      </c>
      <c r="E21" s="45">
        <v>1.046</v>
      </c>
      <c r="F21" s="45">
        <v>0.67800000000000005</v>
      </c>
      <c r="G21" s="47">
        <v>1.0114999999999998</v>
      </c>
      <c r="H21" s="48">
        <v>1.0409999999999999</v>
      </c>
      <c r="I21" s="47">
        <v>0.67800000000000005</v>
      </c>
    </row>
    <row r="22" spans="1:9" ht="13.5" thickBot="1" x14ac:dyDescent="0.25">
      <c r="A22" s="42">
        <v>9102</v>
      </c>
      <c r="B22" s="43">
        <v>3</v>
      </c>
      <c r="C22" s="44" t="s">
        <v>29</v>
      </c>
      <c r="D22" s="45">
        <v>1</v>
      </c>
      <c r="E22" s="45">
        <v>1.018</v>
      </c>
      <c r="F22" s="45">
        <v>2.25</v>
      </c>
      <c r="G22" s="47">
        <v>1</v>
      </c>
      <c r="H22" s="48">
        <v>1.0405</v>
      </c>
      <c r="I22" s="47">
        <v>2.1114999999999999</v>
      </c>
    </row>
    <row r="23" spans="1:9" ht="13.5" thickBot="1" x14ac:dyDescent="0.25">
      <c r="A23" s="42">
        <v>9102</v>
      </c>
      <c r="B23" s="43">
        <v>4</v>
      </c>
      <c r="C23" s="44" t="s">
        <v>30</v>
      </c>
      <c r="D23" s="45">
        <v>1</v>
      </c>
      <c r="E23" s="45">
        <v>1.069</v>
      </c>
      <c r="F23" s="45">
        <v>3.1669999999999998</v>
      </c>
      <c r="G23" s="47">
        <v>1</v>
      </c>
      <c r="H23" s="48">
        <v>1.0720000000000001</v>
      </c>
      <c r="I23" s="47">
        <v>2.9834999999999998</v>
      </c>
    </row>
    <row r="24" spans="1:9" ht="13.5" thickBot="1" x14ac:dyDescent="0.25">
      <c r="A24" s="42">
        <v>9102</v>
      </c>
      <c r="B24" s="43">
        <v>99</v>
      </c>
      <c r="C24" s="44" t="s">
        <v>31</v>
      </c>
      <c r="D24" s="45">
        <v>1</v>
      </c>
      <c r="E24" s="45">
        <v>0.97</v>
      </c>
      <c r="F24" s="45">
        <v>1.724</v>
      </c>
      <c r="G24" s="47">
        <v>1</v>
      </c>
      <c r="H24" s="48">
        <v>0.97599999999999998</v>
      </c>
      <c r="I24" s="47">
        <v>1.6345000000000001</v>
      </c>
    </row>
    <row r="25" spans="1:9" ht="13.5" thickBot="1" x14ac:dyDescent="0.25">
      <c r="A25" s="42">
        <v>10202</v>
      </c>
      <c r="B25" s="43">
        <v>1</v>
      </c>
      <c r="C25" s="44" t="s">
        <v>32</v>
      </c>
      <c r="D25" s="45">
        <v>1.0089999999999999</v>
      </c>
      <c r="E25" s="45">
        <v>1.014</v>
      </c>
      <c r="F25" s="45">
        <v>0.83599999999999997</v>
      </c>
      <c r="G25" s="47">
        <v>1.0055000000000001</v>
      </c>
      <c r="H25" s="48">
        <v>1.006</v>
      </c>
      <c r="I25" s="47">
        <v>0.8899999999999999</v>
      </c>
    </row>
    <row r="26" spans="1:9" ht="13.5" thickBot="1" x14ac:dyDescent="0.25">
      <c r="A26" s="42">
        <v>10202</v>
      </c>
      <c r="B26" s="43">
        <v>99</v>
      </c>
      <c r="C26" s="44" t="s">
        <v>33</v>
      </c>
      <c r="D26" s="45">
        <v>1</v>
      </c>
      <c r="E26" s="45">
        <v>0.94199999999999995</v>
      </c>
      <c r="F26" s="45">
        <v>0.82899999999999996</v>
      </c>
      <c r="G26" s="47">
        <v>1</v>
      </c>
      <c r="H26" s="48">
        <v>0.94249999999999989</v>
      </c>
      <c r="I26" s="47">
        <v>0.87549999999999994</v>
      </c>
    </row>
    <row r="27" spans="1:9" ht="13.5" thickBot="1" x14ac:dyDescent="0.25">
      <c r="A27" s="42">
        <v>1202</v>
      </c>
      <c r="B27" s="43">
        <v>1</v>
      </c>
      <c r="C27" s="44" t="s">
        <v>7</v>
      </c>
      <c r="D27" s="45">
        <v>1</v>
      </c>
      <c r="E27" s="45">
        <v>1.161</v>
      </c>
      <c r="F27" s="45">
        <v>0.66500000000000004</v>
      </c>
      <c r="G27" s="47">
        <v>1</v>
      </c>
      <c r="H27" s="48">
        <v>1.1975</v>
      </c>
      <c r="I27" s="47">
        <v>0.68500000000000005</v>
      </c>
    </row>
    <row r="28" spans="1:9" ht="13.5" thickBot="1" x14ac:dyDescent="0.25">
      <c r="A28" s="42">
        <v>5130</v>
      </c>
      <c r="B28" s="43">
        <v>0</v>
      </c>
      <c r="C28" s="44" t="s">
        <v>8</v>
      </c>
      <c r="D28" s="45">
        <v>1</v>
      </c>
      <c r="E28" s="45">
        <v>0.94199999999999995</v>
      </c>
      <c r="F28" s="45">
        <v>0.54600000000000004</v>
      </c>
      <c r="G28" s="47">
        <v>1</v>
      </c>
      <c r="H28" s="48">
        <v>0.94299999999999995</v>
      </c>
      <c r="I28" s="47">
        <v>0.57150000000000001</v>
      </c>
    </row>
    <row r="29" spans="1:9" ht="13.5" thickBot="1" x14ac:dyDescent="0.25">
      <c r="A29" s="42">
        <v>952</v>
      </c>
      <c r="B29" s="43">
        <v>16</v>
      </c>
      <c r="C29" s="44" t="s">
        <v>36</v>
      </c>
      <c r="D29" s="45">
        <v>1.0249999999999999</v>
      </c>
      <c r="E29" s="45">
        <v>1.08</v>
      </c>
      <c r="F29" s="45">
        <v>1.94</v>
      </c>
      <c r="G29" s="47">
        <v>1.0274999999999999</v>
      </c>
      <c r="H29" s="48">
        <v>1.0620000000000001</v>
      </c>
      <c r="I29" s="47">
        <v>2.0045000000000002</v>
      </c>
    </row>
    <row r="30" spans="1:9" ht="13.5" thickBot="1" x14ac:dyDescent="0.25">
      <c r="A30" s="42">
        <v>952</v>
      </c>
      <c r="B30" s="43">
        <v>12</v>
      </c>
      <c r="C30" s="44" t="s">
        <v>34</v>
      </c>
      <c r="D30" s="45">
        <v>1</v>
      </c>
      <c r="E30" s="45">
        <v>0.96</v>
      </c>
      <c r="F30" s="45">
        <v>1.7929999999999999</v>
      </c>
      <c r="G30" s="47">
        <v>1</v>
      </c>
      <c r="H30" s="48">
        <v>0.96199999999999997</v>
      </c>
      <c r="I30" s="47">
        <v>1.8504999999999998</v>
      </c>
    </row>
    <row r="31" spans="1:9" ht="13.5" thickBot="1" x14ac:dyDescent="0.25">
      <c r="A31" s="42">
        <v>952</v>
      </c>
      <c r="B31" s="43">
        <v>15</v>
      </c>
      <c r="C31" s="44" t="s">
        <v>35</v>
      </c>
      <c r="D31" s="45">
        <v>1.0169999999999999</v>
      </c>
      <c r="E31" s="45">
        <v>1.0680000000000001</v>
      </c>
      <c r="F31" s="45">
        <v>1.629</v>
      </c>
      <c r="G31" s="47">
        <v>1.0205</v>
      </c>
      <c r="H31" s="48">
        <v>1.056</v>
      </c>
      <c r="I31" s="47">
        <v>1.6644999999999999</v>
      </c>
    </row>
    <row r="32" spans="1:9" ht="13.5" thickBot="1" x14ac:dyDescent="0.25">
      <c r="A32" s="42">
        <v>952</v>
      </c>
      <c r="B32" s="43">
        <v>99</v>
      </c>
      <c r="C32" s="44" t="s">
        <v>37</v>
      </c>
      <c r="D32" s="45">
        <v>1</v>
      </c>
      <c r="E32" s="45">
        <v>0.94</v>
      </c>
      <c r="F32" s="45">
        <v>1.2190000000000001</v>
      </c>
      <c r="G32" s="47">
        <v>1</v>
      </c>
      <c r="H32" s="48">
        <v>0.94099999999999995</v>
      </c>
      <c r="I32" s="47">
        <v>1.274</v>
      </c>
    </row>
    <row r="33" spans="1:9" ht="13.5" thickBot="1" x14ac:dyDescent="0.25">
      <c r="A33" s="42">
        <v>630</v>
      </c>
      <c r="B33" s="43">
        <v>0</v>
      </c>
      <c r="C33" s="44" t="s">
        <v>9</v>
      </c>
      <c r="D33" s="45">
        <v>1</v>
      </c>
      <c r="E33" s="45">
        <v>0.96</v>
      </c>
      <c r="F33" s="45">
        <v>0.59899999999999998</v>
      </c>
      <c r="G33" s="47">
        <v>1</v>
      </c>
      <c r="H33" s="48">
        <v>0.95649999999999991</v>
      </c>
      <c r="I33" s="47">
        <v>0.60299999999999998</v>
      </c>
    </row>
    <row r="34" spans="1:9" ht="13.5" thickBot="1" x14ac:dyDescent="0.25">
      <c r="A34" s="42">
        <v>5102</v>
      </c>
      <c r="B34" s="43">
        <v>0</v>
      </c>
      <c r="C34" s="44" t="s">
        <v>10</v>
      </c>
      <c r="D34" s="45">
        <v>1</v>
      </c>
      <c r="E34" s="45">
        <v>0.93500000000000005</v>
      </c>
      <c r="F34" s="45">
        <v>0.434</v>
      </c>
      <c r="G34" s="47">
        <v>1</v>
      </c>
      <c r="H34" s="48">
        <v>0.9335</v>
      </c>
      <c r="I34" s="47">
        <v>0.4425</v>
      </c>
    </row>
    <row r="35" spans="1:9" ht="13.5" thickBot="1" x14ac:dyDescent="0.25">
      <c r="A35" s="42">
        <v>5202</v>
      </c>
      <c r="B35" s="43">
        <v>0</v>
      </c>
      <c r="C35" s="44" t="s">
        <v>125</v>
      </c>
      <c r="D35" s="45">
        <v>1</v>
      </c>
      <c r="E35" s="45">
        <v>0.94099999999999995</v>
      </c>
      <c r="F35" s="45">
        <v>0.55700000000000005</v>
      </c>
      <c r="G35" s="47">
        <v>1</v>
      </c>
      <c r="H35" s="48">
        <v>0.93900000000000006</v>
      </c>
      <c r="I35" s="47">
        <v>0.746</v>
      </c>
    </row>
    <row r="36" spans="1:9" ht="13.5" thickBot="1" x14ac:dyDescent="0.25">
      <c r="A36" s="42">
        <v>660</v>
      </c>
      <c r="B36" s="43">
        <v>0</v>
      </c>
      <c r="C36" s="44" t="s">
        <v>11</v>
      </c>
      <c r="D36" s="45">
        <v>1</v>
      </c>
      <c r="E36" s="45">
        <v>0.93</v>
      </c>
      <c r="F36" s="45">
        <v>0.65200000000000002</v>
      </c>
      <c r="G36" s="47">
        <v>1</v>
      </c>
      <c r="H36" s="48">
        <v>0.93149999999999999</v>
      </c>
      <c r="I36" s="47">
        <v>0.70050000000000001</v>
      </c>
    </row>
    <row r="37" spans="1:9" ht="13.5" thickBot="1" x14ac:dyDescent="0.25">
      <c r="A37" s="42">
        <v>528</v>
      </c>
      <c r="B37" s="43">
        <v>1</v>
      </c>
      <c r="C37" s="44" t="s">
        <v>38</v>
      </c>
      <c r="D37" s="45">
        <v>1</v>
      </c>
      <c r="E37" s="45">
        <v>1.044</v>
      </c>
      <c r="F37" s="45">
        <v>0.95599999999999996</v>
      </c>
      <c r="G37" s="47">
        <v>1</v>
      </c>
      <c r="H37" s="48">
        <v>1.0175000000000001</v>
      </c>
      <c r="I37" s="47">
        <v>0.93300000000000005</v>
      </c>
    </row>
    <row r="38" spans="1:9" ht="13.5" thickBot="1" x14ac:dyDescent="0.25">
      <c r="A38" s="42">
        <v>528</v>
      </c>
      <c r="B38" s="43">
        <v>99</v>
      </c>
      <c r="C38" s="44" t="s">
        <v>39</v>
      </c>
      <c r="D38" s="45">
        <v>1</v>
      </c>
      <c r="E38" s="45">
        <v>0.93899999999999995</v>
      </c>
      <c r="F38" s="45">
        <v>0.89200000000000002</v>
      </c>
      <c r="G38" s="47">
        <v>1</v>
      </c>
      <c r="H38" s="48">
        <v>0.93599999999999994</v>
      </c>
      <c r="I38" s="47">
        <v>0.81600000000000006</v>
      </c>
    </row>
    <row r="39" spans="1:9" ht="13.5" thickBot="1" x14ac:dyDescent="0.25">
      <c r="A39" s="42">
        <v>14102</v>
      </c>
      <c r="B39" s="43">
        <v>3</v>
      </c>
      <c r="C39" s="44" t="s">
        <v>40</v>
      </c>
      <c r="D39" s="45">
        <v>1</v>
      </c>
      <c r="E39" s="45">
        <v>1.0249999999999999</v>
      </c>
      <c r="F39" s="45">
        <v>0.49199999999999999</v>
      </c>
      <c r="G39" s="47">
        <v>1</v>
      </c>
      <c r="H39" s="48">
        <v>1.0285</v>
      </c>
      <c r="I39" s="47">
        <v>0.58350000000000002</v>
      </c>
    </row>
    <row r="40" spans="1:9" ht="13.5" thickBot="1" x14ac:dyDescent="0.25">
      <c r="A40" s="42">
        <v>14102</v>
      </c>
      <c r="B40" s="43">
        <v>99</v>
      </c>
      <c r="C40" s="44" t="s">
        <v>41</v>
      </c>
      <c r="D40" s="45">
        <v>1</v>
      </c>
      <c r="E40" s="45">
        <v>0.94699999999999995</v>
      </c>
      <c r="F40" s="45">
        <v>0.49199999999999999</v>
      </c>
      <c r="G40" s="47">
        <v>1</v>
      </c>
      <c r="H40" s="48">
        <v>0.9464999999999999</v>
      </c>
      <c r="I40" s="47">
        <v>0.58350000000000002</v>
      </c>
    </row>
    <row r="41" spans="1:9" ht="13.5" thickBot="1" x14ac:dyDescent="0.25">
      <c r="A41" s="42">
        <v>12302</v>
      </c>
      <c r="B41" s="43">
        <v>1</v>
      </c>
      <c r="C41" s="44" t="s">
        <v>42</v>
      </c>
      <c r="D41" s="45">
        <v>1.012</v>
      </c>
      <c r="E41" s="45">
        <v>1.0569999999999999</v>
      </c>
      <c r="F41" s="45">
        <v>1.0860000000000001</v>
      </c>
      <c r="G41" s="47">
        <v>1.0190000000000001</v>
      </c>
      <c r="H41" s="48">
        <v>1.0840000000000001</v>
      </c>
      <c r="I41" s="47">
        <v>1.1465000000000001</v>
      </c>
    </row>
    <row r="42" spans="1:9" ht="13.5" thickBot="1" x14ac:dyDescent="0.25">
      <c r="A42" s="42">
        <v>12302</v>
      </c>
      <c r="B42" s="43">
        <v>99</v>
      </c>
      <c r="C42" s="44" t="s">
        <v>43</v>
      </c>
      <c r="D42" s="45">
        <v>1</v>
      </c>
      <c r="E42" s="45">
        <v>0.99099999999999999</v>
      </c>
      <c r="F42" s="45">
        <v>0.874</v>
      </c>
      <c r="G42" s="47">
        <v>1.002</v>
      </c>
      <c r="H42" s="48">
        <v>1.0129999999999999</v>
      </c>
      <c r="I42" s="47">
        <v>0.92949999999999999</v>
      </c>
    </row>
    <row r="43" spans="1:9" ht="13.5" thickBot="1" x14ac:dyDescent="0.25">
      <c r="A43" s="42">
        <v>14202</v>
      </c>
      <c r="B43" s="43">
        <v>1</v>
      </c>
      <c r="C43" s="44" t="s">
        <v>44</v>
      </c>
      <c r="D43" s="45">
        <v>1.0289999999999999</v>
      </c>
      <c r="E43" s="45">
        <v>1.2909999999999999</v>
      </c>
      <c r="F43" s="45">
        <v>0.76400000000000001</v>
      </c>
      <c r="G43" s="47">
        <v>1.0209999999999999</v>
      </c>
      <c r="H43" s="48">
        <v>1.238</v>
      </c>
      <c r="I43" s="47">
        <v>0.77550000000000008</v>
      </c>
    </row>
    <row r="44" spans="1:9" ht="13.5" thickBot="1" x14ac:dyDescent="0.25">
      <c r="A44" s="42">
        <v>14202</v>
      </c>
      <c r="B44" s="43">
        <v>99</v>
      </c>
      <c r="C44" s="44" t="s">
        <v>45</v>
      </c>
      <c r="D44" s="45">
        <v>1.0069999999999999</v>
      </c>
      <c r="E44" s="45">
        <v>1.1060000000000001</v>
      </c>
      <c r="F44" s="45">
        <v>0.76400000000000001</v>
      </c>
      <c r="G44" s="47">
        <v>1.0099999999999998</v>
      </c>
      <c r="H44" s="48">
        <v>1.0994999999999999</v>
      </c>
      <c r="I44" s="47">
        <v>0.77550000000000008</v>
      </c>
    </row>
    <row r="45" spans="1:9" ht="13.5" thickBot="1" x14ac:dyDescent="0.25">
      <c r="A45" s="42">
        <v>953</v>
      </c>
      <c r="B45" s="43">
        <v>1</v>
      </c>
      <c r="C45" s="44" t="s">
        <v>46</v>
      </c>
      <c r="D45" s="45">
        <v>1.036</v>
      </c>
      <c r="E45" s="45">
        <v>1.04</v>
      </c>
      <c r="F45" s="45">
        <v>1.9059999999999999</v>
      </c>
      <c r="G45" s="47">
        <v>1.0285</v>
      </c>
      <c r="H45" s="48">
        <v>1.026</v>
      </c>
      <c r="I45" s="47">
        <v>1.8544999999999998</v>
      </c>
    </row>
    <row r="46" spans="1:9" ht="13.5" thickBot="1" x14ac:dyDescent="0.25">
      <c r="A46" s="42">
        <v>953</v>
      </c>
      <c r="B46" s="43">
        <v>99</v>
      </c>
      <c r="C46" s="44" t="s">
        <v>47</v>
      </c>
      <c r="D46" s="45">
        <v>1</v>
      </c>
      <c r="E46" s="45">
        <v>0.96199999999999997</v>
      </c>
      <c r="F46" s="45">
        <v>1.083</v>
      </c>
      <c r="G46" s="47">
        <v>1</v>
      </c>
      <c r="H46" s="48">
        <v>0.96</v>
      </c>
      <c r="I46" s="47">
        <v>1.075</v>
      </c>
    </row>
    <row r="47" spans="1:9" ht="13.5" thickBot="1" x14ac:dyDescent="0.25">
      <c r="A47" s="42">
        <v>954</v>
      </c>
      <c r="B47" s="43">
        <v>0</v>
      </c>
      <c r="C47" s="44" t="s">
        <v>12</v>
      </c>
      <c r="D47" s="45">
        <v>1</v>
      </c>
      <c r="E47" s="45">
        <v>0.99199999999999999</v>
      </c>
      <c r="F47" s="45">
        <v>0.245</v>
      </c>
      <c r="G47" s="47">
        <v>1</v>
      </c>
      <c r="H47" s="48">
        <v>0.99399999999999999</v>
      </c>
      <c r="I47" s="47">
        <v>0.26200000000000001</v>
      </c>
    </row>
    <row r="48" spans="1:9" ht="13.5" thickBot="1" x14ac:dyDescent="0.25">
      <c r="A48" s="42">
        <v>512</v>
      </c>
      <c r="B48" s="43">
        <v>0</v>
      </c>
      <c r="C48" s="44" t="s">
        <v>13</v>
      </c>
      <c r="D48" s="45">
        <v>1</v>
      </c>
      <c r="E48" s="45">
        <v>0.92700000000000005</v>
      </c>
      <c r="F48" s="45">
        <v>0.80800000000000005</v>
      </c>
      <c r="G48" s="47">
        <v>1</v>
      </c>
      <c r="H48" s="48">
        <v>0.9285000000000001</v>
      </c>
      <c r="I48" s="47">
        <v>0.78200000000000003</v>
      </c>
    </row>
    <row r="49" spans="1:9" ht="13.5" thickBot="1" x14ac:dyDescent="0.25">
      <c r="A49" s="42">
        <v>5302</v>
      </c>
      <c r="B49" s="43">
        <v>2</v>
      </c>
      <c r="C49" s="44" t="s">
        <v>163</v>
      </c>
      <c r="D49" s="45">
        <v>1</v>
      </c>
      <c r="E49" s="45">
        <v>0.97299999999999998</v>
      </c>
      <c r="F49" s="45">
        <v>1.1879999999999999</v>
      </c>
      <c r="G49" s="47">
        <v>1</v>
      </c>
      <c r="H49" s="48">
        <v>0.97299999999999998</v>
      </c>
      <c r="I49" s="47">
        <v>1.204</v>
      </c>
    </row>
    <row r="50" spans="1:9" ht="13.5" thickBot="1" x14ac:dyDescent="0.25">
      <c r="A50" s="42">
        <v>5302</v>
      </c>
      <c r="B50" s="43">
        <v>1</v>
      </c>
      <c r="C50" s="44" t="s">
        <v>122</v>
      </c>
      <c r="D50" s="45">
        <v>1</v>
      </c>
      <c r="E50" s="45">
        <v>0.96599999999999997</v>
      </c>
      <c r="F50" s="45">
        <v>1.075</v>
      </c>
      <c r="G50" s="47">
        <v>1</v>
      </c>
      <c r="H50" s="48">
        <v>0.96799999999999997</v>
      </c>
      <c r="I50" s="47">
        <v>1.0634999999999999</v>
      </c>
    </row>
    <row r="51" spans="1:9" ht="13.5" thickBot="1" x14ac:dyDescent="0.25">
      <c r="A51" s="42">
        <v>5302</v>
      </c>
      <c r="B51" s="43">
        <v>99</v>
      </c>
      <c r="C51" s="44" t="s">
        <v>154</v>
      </c>
      <c r="D51" s="45">
        <v>1</v>
      </c>
      <c r="E51" s="45">
        <v>0.91100000000000003</v>
      </c>
      <c r="F51" s="45">
        <v>0.997</v>
      </c>
      <c r="G51" s="47">
        <v>1</v>
      </c>
      <c r="H51" s="48">
        <v>0.91300000000000003</v>
      </c>
      <c r="I51" s="47">
        <v>1.004</v>
      </c>
    </row>
    <row r="52" spans="1:9" ht="13.5" thickBot="1" x14ac:dyDescent="0.25">
      <c r="A52" s="42">
        <v>3202</v>
      </c>
      <c r="B52" s="43">
        <v>1</v>
      </c>
      <c r="C52" s="44" t="s">
        <v>164</v>
      </c>
      <c r="D52" s="45">
        <v>1</v>
      </c>
      <c r="E52" s="45">
        <v>0.92400000000000004</v>
      </c>
      <c r="F52" s="45">
        <v>0.67300000000000004</v>
      </c>
      <c r="G52" s="47">
        <v>1</v>
      </c>
      <c r="H52" s="48">
        <v>1</v>
      </c>
      <c r="I52" s="47">
        <v>0.88650000000000007</v>
      </c>
    </row>
    <row r="53" spans="1:9" ht="13.5" thickBot="1" x14ac:dyDescent="0.25">
      <c r="A53" s="42">
        <v>5402</v>
      </c>
      <c r="B53" s="43">
        <v>0</v>
      </c>
      <c r="C53" s="44" t="s">
        <v>14</v>
      </c>
      <c r="D53" s="45">
        <v>1</v>
      </c>
      <c r="E53" s="45">
        <v>0.94599999999999995</v>
      </c>
      <c r="F53" s="45">
        <v>0.245</v>
      </c>
      <c r="G53" s="47">
        <v>1</v>
      </c>
      <c r="H53" s="48">
        <v>0.94299999999999995</v>
      </c>
      <c r="I53" s="47">
        <v>0.27949999999999997</v>
      </c>
    </row>
    <row r="54" spans="1:9" ht="13.5" thickBot="1" x14ac:dyDescent="0.25">
      <c r="A54" s="42">
        <v>1302</v>
      </c>
      <c r="B54" s="43">
        <v>0</v>
      </c>
      <c r="C54" s="44" t="s">
        <v>165</v>
      </c>
      <c r="D54" s="45">
        <v>1.002</v>
      </c>
      <c r="E54" s="45">
        <v>1.026</v>
      </c>
      <c r="F54" s="45">
        <v>1.083</v>
      </c>
      <c r="G54" s="47">
        <v>1</v>
      </c>
      <c r="H54" s="48">
        <v>1.0415000000000001</v>
      </c>
      <c r="I54" s="47">
        <v>1.149</v>
      </c>
    </row>
    <row r="55" spans="1:9" ht="13.5" thickBot="1" x14ac:dyDescent="0.25">
      <c r="A55" s="42">
        <v>14302</v>
      </c>
      <c r="B55" s="43">
        <v>40</v>
      </c>
      <c r="C55" s="44" t="s">
        <v>48</v>
      </c>
      <c r="D55" s="45">
        <v>1</v>
      </c>
      <c r="E55" s="45">
        <v>1.0389999999999999</v>
      </c>
      <c r="F55" s="45">
        <v>0.46200000000000002</v>
      </c>
      <c r="G55" s="47">
        <v>1</v>
      </c>
      <c r="H55" s="48">
        <v>1.0455000000000001</v>
      </c>
      <c r="I55" s="47">
        <v>0.65749999999999997</v>
      </c>
    </row>
    <row r="56" spans="1:9" ht="13.5" thickBot="1" x14ac:dyDescent="0.25">
      <c r="A56" s="42">
        <v>12402</v>
      </c>
      <c r="B56" s="43">
        <v>1</v>
      </c>
      <c r="C56" s="44" t="s">
        <v>49</v>
      </c>
      <c r="D56" s="45">
        <v>1.0569999999999999</v>
      </c>
      <c r="E56" s="45">
        <v>1.228</v>
      </c>
      <c r="F56" s="45">
        <v>1.1160000000000001</v>
      </c>
      <c r="G56" s="47">
        <v>1.0505</v>
      </c>
      <c r="H56" s="48">
        <v>1.206</v>
      </c>
      <c r="I56" s="47">
        <v>1.0765</v>
      </c>
    </row>
    <row r="57" spans="1:9" ht="13.5" thickBot="1" x14ac:dyDescent="0.25">
      <c r="A57" s="42">
        <v>12402</v>
      </c>
      <c r="B57" s="43">
        <v>99</v>
      </c>
      <c r="C57" s="44" t="s">
        <v>50</v>
      </c>
      <c r="D57" s="45">
        <v>1.042</v>
      </c>
      <c r="E57" s="45">
        <v>1.1259999999999999</v>
      </c>
      <c r="F57" s="45">
        <v>1.1160000000000001</v>
      </c>
      <c r="G57" s="47">
        <v>1.0310000000000001</v>
      </c>
      <c r="H57" s="48">
        <v>1.1244999999999998</v>
      </c>
      <c r="I57" s="47">
        <v>1.0765</v>
      </c>
    </row>
    <row r="58" spans="1:9" ht="13.5" thickBot="1" x14ac:dyDescent="0.25">
      <c r="A58" s="42">
        <v>4202</v>
      </c>
      <c r="B58" s="43">
        <v>5</v>
      </c>
      <c r="C58" s="44" t="s">
        <v>51</v>
      </c>
      <c r="D58" s="45">
        <v>1</v>
      </c>
      <c r="E58" s="45">
        <v>0.94599999999999995</v>
      </c>
      <c r="F58" s="45">
        <v>1.0960000000000001</v>
      </c>
      <c r="G58" s="47">
        <v>1</v>
      </c>
      <c r="H58" s="48">
        <v>0.94699999999999995</v>
      </c>
      <c r="I58" s="47">
        <v>1.0535000000000001</v>
      </c>
    </row>
    <row r="59" spans="1:9" ht="13.5" thickBot="1" x14ac:dyDescent="0.25">
      <c r="A59" s="42">
        <v>13202</v>
      </c>
      <c r="B59" s="43">
        <v>1</v>
      </c>
      <c r="C59" s="44" t="s">
        <v>53</v>
      </c>
      <c r="D59" s="45">
        <v>1.0640000000000001</v>
      </c>
      <c r="E59" s="45">
        <v>1.298</v>
      </c>
      <c r="F59" s="45">
        <v>1.01</v>
      </c>
      <c r="G59" s="47">
        <v>1.0630000000000002</v>
      </c>
      <c r="H59" s="48">
        <v>1.2625000000000002</v>
      </c>
      <c r="I59" s="47">
        <v>1.1364999999999998</v>
      </c>
    </row>
    <row r="60" spans="1:9" ht="13.5" thickBot="1" x14ac:dyDescent="0.25">
      <c r="A60" s="42">
        <v>13202</v>
      </c>
      <c r="B60" s="43">
        <v>2</v>
      </c>
      <c r="C60" s="44" t="s">
        <v>54</v>
      </c>
      <c r="D60" s="45">
        <v>1.0509999999999999</v>
      </c>
      <c r="E60" s="45">
        <v>1.2889999999999999</v>
      </c>
      <c r="F60" s="45">
        <v>1.2350000000000001</v>
      </c>
      <c r="G60" s="47">
        <v>1.0495000000000001</v>
      </c>
      <c r="H60" s="48">
        <v>1.278</v>
      </c>
      <c r="I60" s="47">
        <v>1.3345</v>
      </c>
    </row>
    <row r="61" spans="1:9" ht="13.5" thickBot="1" x14ac:dyDescent="0.25">
      <c r="A61" s="42">
        <v>13202</v>
      </c>
      <c r="B61" s="43">
        <v>3</v>
      </c>
      <c r="C61" s="44" t="s">
        <v>166</v>
      </c>
      <c r="D61" s="45">
        <v>1.014</v>
      </c>
      <c r="E61" s="45">
        <v>1.077</v>
      </c>
      <c r="F61" s="45">
        <v>0.82199999999999995</v>
      </c>
      <c r="G61" s="47">
        <v>1.0125</v>
      </c>
      <c r="H61" s="48">
        <v>1.0735000000000001</v>
      </c>
      <c r="I61" s="47">
        <v>0.9444999999999999</v>
      </c>
    </row>
    <row r="62" spans="1:9" ht="13.5" thickBot="1" x14ac:dyDescent="0.25">
      <c r="A62" s="42">
        <v>13292</v>
      </c>
      <c r="B62" s="43">
        <v>4</v>
      </c>
      <c r="C62" s="44" t="s">
        <v>55</v>
      </c>
      <c r="D62" s="45">
        <v>1.032</v>
      </c>
      <c r="E62" s="45">
        <v>1.2390000000000001</v>
      </c>
      <c r="F62" s="45">
        <v>1.22</v>
      </c>
      <c r="G62" s="47">
        <v>1.0470000000000002</v>
      </c>
      <c r="H62" s="48">
        <v>1.2330000000000001</v>
      </c>
      <c r="I62" s="47">
        <v>1.351</v>
      </c>
    </row>
    <row r="63" spans="1:9" ht="13.5" thickBot="1" x14ac:dyDescent="0.25">
      <c r="A63" s="42">
        <v>13282</v>
      </c>
      <c r="B63" s="43">
        <v>99</v>
      </c>
      <c r="C63" s="44" t="s">
        <v>52</v>
      </c>
      <c r="D63" s="45">
        <v>1</v>
      </c>
      <c r="E63" s="45">
        <v>0.96099999999999997</v>
      </c>
      <c r="F63" s="45">
        <v>0.42499999999999999</v>
      </c>
      <c r="G63" s="47">
        <v>1</v>
      </c>
      <c r="H63" s="48">
        <v>0.96399999999999997</v>
      </c>
      <c r="I63" s="47">
        <v>0.49199999999999999</v>
      </c>
    </row>
    <row r="64" spans="1:9" ht="13.5" thickBot="1" x14ac:dyDescent="0.25">
      <c r="A64" s="42">
        <v>5535</v>
      </c>
      <c r="B64" s="43">
        <v>0</v>
      </c>
      <c r="C64" s="44" t="s">
        <v>56</v>
      </c>
      <c r="D64" s="45">
        <v>1</v>
      </c>
      <c r="E64" s="45">
        <v>0.96299999999999997</v>
      </c>
      <c r="F64" s="45">
        <v>0.63400000000000001</v>
      </c>
      <c r="G64" s="47">
        <v>1</v>
      </c>
      <c r="H64" s="48">
        <v>0.95950000000000002</v>
      </c>
      <c r="I64" s="47">
        <v>0.66349999999999998</v>
      </c>
    </row>
    <row r="65" spans="1:9" ht="13.5" thickBot="1" x14ac:dyDescent="0.25">
      <c r="A65" s="42">
        <v>3302</v>
      </c>
      <c r="B65" s="43">
        <v>1</v>
      </c>
      <c r="C65" s="44" t="s">
        <v>167</v>
      </c>
      <c r="D65" s="45">
        <v>1</v>
      </c>
      <c r="E65" s="45">
        <v>0.92200000000000004</v>
      </c>
      <c r="F65" s="45">
        <v>0.38700000000000001</v>
      </c>
      <c r="G65" s="47">
        <v>1</v>
      </c>
      <c r="H65" s="48">
        <v>1</v>
      </c>
      <c r="I65" s="47">
        <v>0.45300000000000001</v>
      </c>
    </row>
    <row r="66" spans="1:9" ht="13.5" thickBot="1" x14ac:dyDescent="0.25">
      <c r="A66" s="42">
        <v>883</v>
      </c>
      <c r="B66" s="43">
        <v>0</v>
      </c>
      <c r="C66" s="44" t="s">
        <v>15</v>
      </c>
      <c r="D66" s="45">
        <v>1</v>
      </c>
      <c r="E66" s="45">
        <v>0.96399999999999997</v>
      </c>
      <c r="F66" s="45">
        <v>1.232</v>
      </c>
      <c r="G66" s="47">
        <v>1</v>
      </c>
      <c r="H66" s="48">
        <v>0.96049999999999991</v>
      </c>
      <c r="I66" s="47">
        <v>1.2295</v>
      </c>
    </row>
    <row r="67" spans="1:9" ht="13.5" thickBot="1" x14ac:dyDescent="0.25">
      <c r="A67" s="42">
        <v>4302</v>
      </c>
      <c r="B67" s="43">
        <v>0</v>
      </c>
      <c r="C67" s="44" t="s">
        <v>16</v>
      </c>
      <c r="D67" s="45">
        <v>1</v>
      </c>
      <c r="E67" s="45">
        <v>0.92500000000000004</v>
      </c>
      <c r="F67" s="45">
        <v>0.627</v>
      </c>
      <c r="G67" s="47">
        <v>1</v>
      </c>
      <c r="H67" s="48">
        <v>0.92700000000000005</v>
      </c>
      <c r="I67" s="47">
        <v>0.67100000000000004</v>
      </c>
    </row>
    <row r="68" spans="1:9" ht="13.5" thickBot="1" x14ac:dyDescent="0.25">
      <c r="A68" s="42">
        <v>835</v>
      </c>
      <c r="B68" s="43">
        <v>1</v>
      </c>
      <c r="C68" s="44" t="s">
        <v>57</v>
      </c>
      <c r="D68" s="45">
        <v>1.002</v>
      </c>
      <c r="E68" s="45">
        <v>1.0149999999999999</v>
      </c>
      <c r="F68" s="45">
        <v>0.47199999999999998</v>
      </c>
      <c r="G68" s="47">
        <v>1.0030000000000001</v>
      </c>
      <c r="H68" s="48">
        <v>1.016</v>
      </c>
      <c r="I68" s="47">
        <v>0.54200000000000004</v>
      </c>
    </row>
    <row r="69" spans="1:9" ht="13.5" thickBot="1" x14ac:dyDescent="0.25">
      <c r="A69" s="42">
        <v>835</v>
      </c>
      <c r="B69" s="43">
        <v>99</v>
      </c>
      <c r="C69" s="44" t="s">
        <v>58</v>
      </c>
      <c r="D69" s="45">
        <v>1</v>
      </c>
      <c r="E69" s="45">
        <v>0.96399999999999997</v>
      </c>
      <c r="F69" s="45">
        <v>0.47199999999999998</v>
      </c>
      <c r="G69" s="47">
        <v>1</v>
      </c>
      <c r="H69" s="48">
        <v>0.96750000000000003</v>
      </c>
      <c r="I69" s="47">
        <v>0.54200000000000004</v>
      </c>
    </row>
    <row r="70" spans="1:9" ht="13.5" thickBot="1" x14ac:dyDescent="0.25">
      <c r="A70" s="42">
        <v>12502</v>
      </c>
      <c r="B70" s="43">
        <v>1</v>
      </c>
      <c r="C70" s="44" t="s">
        <v>168</v>
      </c>
      <c r="D70" s="45">
        <v>1.016</v>
      </c>
      <c r="E70" s="45">
        <v>1.097</v>
      </c>
      <c r="F70" s="45">
        <v>1.617</v>
      </c>
      <c r="G70" s="47">
        <v>1.0150000000000001</v>
      </c>
      <c r="H70" s="48">
        <v>1.0840000000000001</v>
      </c>
      <c r="I70" s="47">
        <v>1.619</v>
      </c>
    </row>
    <row r="71" spans="1:9" ht="13.5" thickBot="1" x14ac:dyDescent="0.25">
      <c r="A71" s="51">
        <v>12502</v>
      </c>
      <c r="B71" s="52">
        <v>99</v>
      </c>
      <c r="C71" s="53" t="s">
        <v>59</v>
      </c>
      <c r="D71" s="54">
        <v>1</v>
      </c>
      <c r="E71" s="54">
        <v>0.96299999999999997</v>
      </c>
      <c r="F71" s="54">
        <v>1.081</v>
      </c>
      <c r="G71" s="55">
        <v>1</v>
      </c>
      <c r="H71" s="56">
        <v>0.95799999999999996</v>
      </c>
      <c r="I71" s="55">
        <v>1.1005</v>
      </c>
    </row>
    <row r="72" spans="1:9" ht="13.5" thickBot="1" x14ac:dyDescent="0.25">
      <c r="A72" s="42">
        <v>9202</v>
      </c>
      <c r="B72" s="43">
        <v>20</v>
      </c>
      <c r="C72" s="44" t="s">
        <v>60</v>
      </c>
      <c r="D72" s="45">
        <v>1</v>
      </c>
      <c r="E72" s="45">
        <v>0.84699999999999998</v>
      </c>
      <c r="F72" s="45">
        <v>0.25</v>
      </c>
      <c r="G72" s="47">
        <v>1</v>
      </c>
      <c r="H72" s="48">
        <v>0.84499999999999997</v>
      </c>
      <c r="I72" s="47">
        <v>0.249</v>
      </c>
    </row>
    <row r="73" spans="1:9" ht="13.5" thickBot="1" x14ac:dyDescent="0.25">
      <c r="A73" s="42">
        <v>14402</v>
      </c>
      <c r="B73" s="43">
        <v>1</v>
      </c>
      <c r="C73" s="44" t="s">
        <v>116</v>
      </c>
      <c r="D73" s="45">
        <v>1.0129999999999999</v>
      </c>
      <c r="E73" s="45">
        <v>1.0880000000000001</v>
      </c>
      <c r="F73" s="45">
        <v>0.996</v>
      </c>
      <c r="G73" s="47">
        <v>1.0145</v>
      </c>
      <c r="H73" s="48">
        <v>1.0705</v>
      </c>
      <c r="I73" s="47">
        <v>1.089</v>
      </c>
    </row>
    <row r="74" spans="1:9" ht="13.5" thickBot="1" x14ac:dyDescent="0.25">
      <c r="A74" s="42">
        <v>880</v>
      </c>
      <c r="B74" s="43">
        <v>1</v>
      </c>
      <c r="C74" s="44" t="s">
        <v>61</v>
      </c>
      <c r="D74" s="45">
        <v>1</v>
      </c>
      <c r="E74" s="45">
        <v>0.95399999999999996</v>
      </c>
      <c r="F74" s="45">
        <v>0.44600000000000001</v>
      </c>
      <c r="G74" s="47">
        <v>1</v>
      </c>
      <c r="H74" s="48">
        <v>0.95199999999999996</v>
      </c>
      <c r="I74" s="47">
        <v>0.48199999999999998</v>
      </c>
    </row>
    <row r="75" spans="1:9" ht="13.5" thickBot="1" x14ac:dyDescent="0.25">
      <c r="A75" s="42">
        <v>3402</v>
      </c>
      <c r="B75" s="43">
        <v>2</v>
      </c>
      <c r="C75" s="44" t="s">
        <v>169</v>
      </c>
      <c r="D75" s="45">
        <v>1</v>
      </c>
      <c r="E75" s="45">
        <v>0.93200000000000005</v>
      </c>
      <c r="F75" s="45">
        <v>0.42</v>
      </c>
      <c r="G75" s="47">
        <v>1</v>
      </c>
      <c r="H75" s="48">
        <v>1</v>
      </c>
      <c r="I75" s="47">
        <v>0.42399999999999999</v>
      </c>
    </row>
    <row r="76" spans="1:9" ht="13.5" thickBot="1" x14ac:dyDescent="0.25">
      <c r="A76" s="42">
        <v>10302</v>
      </c>
      <c r="B76" s="43">
        <v>35</v>
      </c>
      <c r="C76" s="44" t="s">
        <v>17</v>
      </c>
      <c r="D76" s="45">
        <v>1</v>
      </c>
      <c r="E76" s="45">
        <v>0.94499999999999995</v>
      </c>
      <c r="F76" s="45">
        <v>0.60799999999999998</v>
      </c>
      <c r="G76" s="47">
        <v>1</v>
      </c>
      <c r="H76" s="48">
        <v>0.9444999999999999</v>
      </c>
      <c r="I76" s="47">
        <v>0.5655</v>
      </c>
    </row>
    <row r="77" spans="1:9" ht="13.5" thickBot="1" x14ac:dyDescent="0.25">
      <c r="A77" s="42">
        <v>4402</v>
      </c>
      <c r="B77" s="43">
        <v>31</v>
      </c>
      <c r="C77" s="44" t="s">
        <v>68</v>
      </c>
      <c r="D77" s="45">
        <v>1</v>
      </c>
      <c r="E77" s="45">
        <v>0.99199999999999999</v>
      </c>
      <c r="F77" s="45">
        <v>0.96899999999999997</v>
      </c>
      <c r="G77" s="47">
        <v>1</v>
      </c>
      <c r="H77" s="48">
        <v>0.99449999999999994</v>
      </c>
      <c r="I77" s="47">
        <v>0.85850000000000004</v>
      </c>
    </row>
    <row r="78" spans="1:9" ht="13.5" thickBot="1" x14ac:dyDescent="0.25">
      <c r="A78" s="42">
        <v>4402</v>
      </c>
      <c r="B78" s="43">
        <v>20</v>
      </c>
      <c r="C78" s="44" t="s">
        <v>66</v>
      </c>
      <c r="D78" s="45">
        <v>1</v>
      </c>
      <c r="E78" s="45">
        <v>0.93799999999999994</v>
      </c>
      <c r="F78" s="45">
        <v>1.3460000000000001</v>
      </c>
      <c r="G78" s="47">
        <v>1</v>
      </c>
      <c r="H78" s="48">
        <v>0.9365</v>
      </c>
      <c r="I78" s="47">
        <v>1.131</v>
      </c>
    </row>
    <row r="79" spans="1:9" ht="13.5" thickBot="1" x14ac:dyDescent="0.25">
      <c r="A79" s="42">
        <v>4402</v>
      </c>
      <c r="B79" s="43">
        <v>9</v>
      </c>
      <c r="C79" s="44" t="s">
        <v>62</v>
      </c>
      <c r="D79" s="45">
        <v>1.0189999999999999</v>
      </c>
      <c r="E79" s="45">
        <v>0.96099999999999997</v>
      </c>
      <c r="F79" s="45">
        <v>1.2230000000000001</v>
      </c>
      <c r="G79" s="47">
        <v>1.014</v>
      </c>
      <c r="H79" s="48">
        <v>0.96699999999999997</v>
      </c>
      <c r="I79" s="47">
        <v>1.0695000000000001</v>
      </c>
    </row>
    <row r="80" spans="1:9" ht="13.5" thickBot="1" x14ac:dyDescent="0.25">
      <c r="A80" s="42">
        <v>4402</v>
      </c>
      <c r="B80" s="43">
        <v>11</v>
      </c>
      <c r="C80" s="44" t="s">
        <v>63</v>
      </c>
      <c r="D80" s="45">
        <v>1.0089999999999999</v>
      </c>
      <c r="E80" s="45">
        <v>1.0009999999999999</v>
      </c>
      <c r="F80" s="45">
        <v>1.1100000000000001</v>
      </c>
      <c r="G80" s="47">
        <v>1.0085</v>
      </c>
      <c r="H80" s="48">
        <v>1.0009999999999999</v>
      </c>
      <c r="I80" s="47">
        <v>0.96900000000000008</v>
      </c>
    </row>
    <row r="81" spans="1:9" ht="13.5" thickBot="1" x14ac:dyDescent="0.25">
      <c r="A81" s="42">
        <v>4402</v>
      </c>
      <c r="B81" s="43">
        <v>28</v>
      </c>
      <c r="C81" s="44" t="s">
        <v>67</v>
      </c>
      <c r="D81" s="45">
        <v>1</v>
      </c>
      <c r="E81" s="45">
        <v>0.97699999999999998</v>
      </c>
      <c r="F81" s="45">
        <v>1.1100000000000001</v>
      </c>
      <c r="G81" s="47">
        <v>1</v>
      </c>
      <c r="H81" s="48">
        <v>0.98199999999999998</v>
      </c>
      <c r="I81" s="47">
        <v>0.96550000000000002</v>
      </c>
    </row>
    <row r="82" spans="1:9" ht="13.5" thickBot="1" x14ac:dyDescent="0.25">
      <c r="A82" s="42">
        <v>4402</v>
      </c>
      <c r="B82" s="43">
        <v>15</v>
      </c>
      <c r="C82" s="44" t="s">
        <v>64</v>
      </c>
      <c r="D82" s="45">
        <v>1</v>
      </c>
      <c r="E82" s="45">
        <v>0.98</v>
      </c>
      <c r="F82" s="45">
        <v>1.2230000000000001</v>
      </c>
      <c r="G82" s="47">
        <v>0.99950000000000006</v>
      </c>
      <c r="H82" s="48">
        <v>0.98499999999999999</v>
      </c>
      <c r="I82" s="47">
        <v>1.1000000000000001</v>
      </c>
    </row>
    <row r="83" spans="1:9" ht="13.5" thickBot="1" x14ac:dyDescent="0.25">
      <c r="A83" s="42">
        <v>4402</v>
      </c>
      <c r="B83" s="43">
        <v>18</v>
      </c>
      <c r="C83" s="44" t="s">
        <v>65</v>
      </c>
      <c r="D83" s="45">
        <v>1.016</v>
      </c>
      <c r="E83" s="45">
        <v>0.99399999999999999</v>
      </c>
      <c r="F83" s="45">
        <v>1.345</v>
      </c>
      <c r="G83" s="47">
        <v>1.012</v>
      </c>
      <c r="H83" s="48">
        <v>0.99199999999999999</v>
      </c>
      <c r="I83" s="47">
        <v>1.1305000000000001</v>
      </c>
    </row>
    <row r="84" spans="1:9" ht="13.5" thickBot="1" x14ac:dyDescent="0.25">
      <c r="A84" s="42">
        <v>4402</v>
      </c>
      <c r="B84" s="43">
        <v>99</v>
      </c>
      <c r="C84" s="44" t="s">
        <v>117</v>
      </c>
      <c r="D84" s="45">
        <v>1</v>
      </c>
      <c r="E84" s="45">
        <v>0.94</v>
      </c>
      <c r="F84" s="45">
        <v>1.0649999999999999</v>
      </c>
      <c r="G84" s="47">
        <v>1</v>
      </c>
      <c r="H84" s="48">
        <v>0.94299999999999995</v>
      </c>
      <c r="I84" s="47">
        <v>0.9355</v>
      </c>
    </row>
    <row r="85" spans="1:9" ht="13.5" thickBot="1" x14ac:dyDescent="0.25">
      <c r="A85" s="42">
        <v>3502</v>
      </c>
      <c r="B85" s="43">
        <v>9</v>
      </c>
      <c r="C85" s="44" t="s">
        <v>18</v>
      </c>
      <c r="D85" s="45">
        <v>1</v>
      </c>
      <c r="E85" s="45">
        <v>0.95399999999999996</v>
      </c>
      <c r="F85" s="45">
        <v>1.026</v>
      </c>
      <c r="G85" s="47">
        <v>1</v>
      </c>
      <c r="H85" s="48">
        <v>0.9524999999999999</v>
      </c>
      <c r="I85" s="47">
        <v>1.0585</v>
      </c>
    </row>
    <row r="86" spans="1:9" ht="13.5" thickBot="1" x14ac:dyDescent="0.25">
      <c r="A86" s="42">
        <v>14502</v>
      </c>
      <c r="B86" s="43">
        <v>50</v>
      </c>
      <c r="C86" s="44" t="s">
        <v>19</v>
      </c>
      <c r="D86" s="45">
        <v>1</v>
      </c>
      <c r="E86" s="45">
        <v>0.99199999999999999</v>
      </c>
      <c r="F86" s="45">
        <v>0.48899999999999999</v>
      </c>
      <c r="G86" s="47">
        <v>1</v>
      </c>
      <c r="H86" s="48">
        <v>1.0015000000000001</v>
      </c>
      <c r="I86" s="47">
        <v>0.52300000000000002</v>
      </c>
    </row>
    <row r="87" spans="1:9" ht="13.5" thickBot="1" x14ac:dyDescent="0.25">
      <c r="A87" s="42">
        <v>904</v>
      </c>
      <c r="B87" s="43">
        <v>0</v>
      </c>
      <c r="C87" s="44" t="s">
        <v>20</v>
      </c>
      <c r="D87" s="45">
        <v>1</v>
      </c>
      <c r="E87" s="45">
        <v>0.97199999999999998</v>
      </c>
      <c r="F87" s="45">
        <v>0.65700000000000003</v>
      </c>
      <c r="G87" s="47">
        <v>1</v>
      </c>
      <c r="H87" s="48">
        <v>0.97799999999999998</v>
      </c>
      <c r="I87" s="47">
        <v>0.69199999999999995</v>
      </c>
    </row>
    <row r="88" spans="1:9" ht="13.5" thickBot="1" x14ac:dyDescent="0.25">
      <c r="A88" s="42">
        <v>9202</v>
      </c>
      <c r="B88" s="43">
        <v>50</v>
      </c>
      <c r="C88" s="44" t="s">
        <v>69</v>
      </c>
      <c r="D88" s="45">
        <v>1</v>
      </c>
      <c r="E88" s="45">
        <v>0.99</v>
      </c>
      <c r="F88" s="45">
        <v>1.0089999999999999</v>
      </c>
      <c r="G88" s="47">
        <v>1</v>
      </c>
      <c r="H88" s="48">
        <v>0.99350000000000005</v>
      </c>
      <c r="I88" s="47">
        <v>1.0065</v>
      </c>
    </row>
    <row r="89" spans="1:9" ht="13.5" thickBot="1" x14ac:dyDescent="0.25">
      <c r="A89" s="42">
        <v>836</v>
      </c>
      <c r="B89" s="43">
        <v>2</v>
      </c>
      <c r="C89" s="44" t="s">
        <v>70</v>
      </c>
      <c r="D89" s="45">
        <v>1.014</v>
      </c>
      <c r="E89" s="45">
        <v>1.085</v>
      </c>
      <c r="F89" s="45">
        <v>0.70599999999999996</v>
      </c>
      <c r="G89" s="47">
        <v>1.0194999999999999</v>
      </c>
      <c r="H89" s="48">
        <v>1.0979999999999999</v>
      </c>
      <c r="I89" s="47">
        <v>0.78499999999999992</v>
      </c>
    </row>
    <row r="90" spans="1:9" ht="13.5" thickBot="1" x14ac:dyDescent="0.25">
      <c r="A90" s="42">
        <v>836</v>
      </c>
      <c r="B90" s="43">
        <v>99</v>
      </c>
      <c r="C90" s="44" t="s">
        <v>71</v>
      </c>
      <c r="D90" s="45">
        <v>1</v>
      </c>
      <c r="E90" s="45">
        <v>0.98799999999999999</v>
      </c>
      <c r="F90" s="45">
        <v>0.69299999999999995</v>
      </c>
      <c r="G90" s="47">
        <v>1</v>
      </c>
      <c r="H90" s="48">
        <v>0.99049999999999994</v>
      </c>
      <c r="I90" s="47">
        <v>0.76949999999999996</v>
      </c>
    </row>
    <row r="91" spans="1:9" ht="13.5" thickBot="1" x14ac:dyDescent="0.25">
      <c r="A91" s="42">
        <v>884</v>
      </c>
      <c r="B91" s="43">
        <v>16</v>
      </c>
      <c r="C91" s="44" t="s">
        <v>72</v>
      </c>
      <c r="D91" s="45">
        <v>1</v>
      </c>
      <c r="E91" s="45">
        <v>0.91400000000000003</v>
      </c>
      <c r="F91" s="45">
        <v>1.353</v>
      </c>
      <c r="G91" s="47">
        <v>1</v>
      </c>
      <c r="H91" s="48">
        <v>0.91200000000000003</v>
      </c>
      <c r="I91" s="47">
        <v>1.2789999999999999</v>
      </c>
    </row>
    <row r="92" spans="1:9" ht="13.5" thickBot="1" x14ac:dyDescent="0.25">
      <c r="A92" s="42">
        <v>951</v>
      </c>
      <c r="B92" s="43">
        <v>0</v>
      </c>
      <c r="C92" s="44" t="s">
        <v>21</v>
      </c>
      <c r="D92" s="45">
        <v>1</v>
      </c>
      <c r="E92" s="45">
        <v>0.96099999999999997</v>
      </c>
      <c r="F92" s="45">
        <v>0.40899999999999997</v>
      </c>
      <c r="G92" s="47">
        <v>1</v>
      </c>
      <c r="H92" s="48">
        <v>0.96550000000000002</v>
      </c>
      <c r="I92" s="47">
        <v>0.47599999999999998</v>
      </c>
    </row>
    <row r="93" spans="1:9" ht="13.5" thickBot="1" x14ac:dyDescent="0.25">
      <c r="A93" s="42">
        <v>3602</v>
      </c>
      <c r="B93" s="43">
        <v>21</v>
      </c>
      <c r="C93" s="44" t="s">
        <v>170</v>
      </c>
      <c r="D93" s="45">
        <v>1</v>
      </c>
      <c r="E93" s="45">
        <v>0.92100000000000004</v>
      </c>
      <c r="F93" s="45">
        <v>0.88900000000000001</v>
      </c>
      <c r="G93" s="47">
        <v>1</v>
      </c>
      <c r="H93" s="48">
        <v>1</v>
      </c>
      <c r="I93" s="47">
        <v>1.052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N162"/>
  <sheetViews>
    <sheetView zoomScale="80" zoomScaleNormal="80" workbookViewId="0">
      <pane ySplit="2" topLeftCell="A3" activePane="bottomLeft" state="frozen"/>
      <selection pane="bottomLeft"/>
    </sheetView>
  </sheetViews>
  <sheetFormatPr defaultColWidth="9.140625" defaultRowHeight="15" x14ac:dyDescent="0.25"/>
  <cols>
    <col min="1" max="1" width="13.140625" style="100" customWidth="1"/>
    <col min="2" max="2" width="12.85546875" style="101" customWidth="1"/>
    <col min="3" max="3" width="11.28515625" style="101" customWidth="1"/>
    <col min="4" max="4" width="11.28515625" style="98" customWidth="1"/>
    <col min="5" max="13" width="9.140625" style="98" customWidth="1"/>
    <col min="14" max="14" width="9.140625" style="102"/>
    <col min="15" max="16384" width="9.140625" style="98"/>
  </cols>
  <sheetData>
    <row r="1" spans="1:14" s="97" customFormat="1" ht="18.75" customHeight="1" x14ac:dyDescent="0.25">
      <c r="A1" s="144"/>
      <c r="B1" s="145"/>
      <c r="C1" s="145"/>
      <c r="D1"/>
      <c r="E1" s="146" t="s">
        <v>425</v>
      </c>
      <c r="F1" s="147"/>
      <c r="G1" s="147"/>
      <c r="H1" s="147"/>
      <c r="I1" s="147"/>
      <c r="J1" s="147"/>
      <c r="K1" s="147"/>
      <c r="L1" s="148"/>
      <c r="M1" s="149"/>
      <c r="N1" s="150"/>
    </row>
    <row r="2" spans="1:14" s="97" customFormat="1" ht="36" customHeight="1" x14ac:dyDescent="0.25">
      <c r="A2" s="132" t="s">
        <v>127</v>
      </c>
      <c r="B2" s="133" t="s">
        <v>128</v>
      </c>
      <c r="C2" s="133" t="s">
        <v>129</v>
      </c>
      <c r="D2" s="133" t="s">
        <v>130</v>
      </c>
      <c r="E2" s="134">
        <v>1</v>
      </c>
      <c r="F2" s="134">
        <v>2</v>
      </c>
      <c r="G2" s="134">
        <v>3</v>
      </c>
      <c r="H2" s="134">
        <v>4</v>
      </c>
      <c r="I2" s="134">
        <v>5</v>
      </c>
      <c r="J2" s="134">
        <v>6</v>
      </c>
      <c r="K2" s="135">
        <v>7</v>
      </c>
      <c r="L2" s="136">
        <v>8</v>
      </c>
      <c r="M2" s="137">
        <v>9</v>
      </c>
      <c r="N2" s="136">
        <v>10</v>
      </c>
    </row>
    <row r="3" spans="1:14" ht="15.75" x14ac:dyDescent="0.25">
      <c r="A3" s="116">
        <v>64550</v>
      </c>
      <c r="B3" s="117" t="s">
        <v>131</v>
      </c>
      <c r="C3" s="118">
        <v>43465</v>
      </c>
      <c r="D3" s="119">
        <v>11501</v>
      </c>
      <c r="E3" s="119"/>
      <c r="F3" s="119"/>
      <c r="G3" s="119"/>
      <c r="H3" s="119"/>
      <c r="I3" s="119"/>
      <c r="J3" s="119"/>
      <c r="K3" s="120" t="s">
        <v>132</v>
      </c>
      <c r="L3" s="121"/>
      <c r="M3" s="122"/>
      <c r="N3" s="119"/>
    </row>
    <row r="4" spans="1:14" s="97" customFormat="1" ht="15.75" x14ac:dyDescent="0.25">
      <c r="A4" s="116">
        <v>90901</v>
      </c>
      <c r="B4" s="117" t="s">
        <v>131</v>
      </c>
      <c r="C4" s="117"/>
      <c r="D4" s="119"/>
      <c r="E4" s="119"/>
      <c r="F4" s="119"/>
      <c r="G4" s="119"/>
      <c r="H4" s="119"/>
      <c r="I4" s="119"/>
      <c r="J4" s="119"/>
      <c r="K4" s="120" t="s">
        <v>132</v>
      </c>
      <c r="L4" s="121"/>
      <c r="M4" s="122"/>
      <c r="N4" s="119"/>
    </row>
    <row r="5" spans="1:14" s="97" customFormat="1" ht="15.75" x14ac:dyDescent="0.25">
      <c r="A5" s="116">
        <v>90911</v>
      </c>
      <c r="B5" s="117" t="s">
        <v>131</v>
      </c>
      <c r="C5" s="123" t="s">
        <v>435</v>
      </c>
      <c r="D5" s="119">
        <v>11501</v>
      </c>
      <c r="E5" s="119"/>
      <c r="F5" s="119"/>
      <c r="G5" s="119"/>
      <c r="H5" s="119"/>
      <c r="I5" s="119"/>
      <c r="J5" s="119"/>
      <c r="K5" s="120" t="s">
        <v>132</v>
      </c>
      <c r="L5" s="121"/>
      <c r="M5" s="122"/>
      <c r="N5" s="119"/>
    </row>
    <row r="6" spans="1:14" s="97" customFormat="1" ht="15.75" x14ac:dyDescent="0.25">
      <c r="A6" s="116">
        <v>90912</v>
      </c>
      <c r="B6" s="123" t="s">
        <v>436</v>
      </c>
      <c r="C6" s="117"/>
      <c r="D6" s="119">
        <v>11501</v>
      </c>
      <c r="E6" s="119"/>
      <c r="F6" s="119"/>
      <c r="G6" s="119"/>
      <c r="H6" s="119"/>
      <c r="I6" s="119"/>
      <c r="J6" s="119"/>
      <c r="K6" s="120" t="s">
        <v>132</v>
      </c>
      <c r="L6" s="121"/>
      <c r="M6" s="122"/>
      <c r="N6" s="119"/>
    </row>
    <row r="7" spans="1:14" s="97" customFormat="1" ht="15.75" x14ac:dyDescent="0.25">
      <c r="A7" s="116">
        <v>90913</v>
      </c>
      <c r="B7" s="123" t="s">
        <v>436</v>
      </c>
      <c r="C7" s="117"/>
      <c r="D7" s="119">
        <v>11501</v>
      </c>
      <c r="E7" s="119"/>
      <c r="F7" s="119"/>
      <c r="G7" s="119"/>
      <c r="H7" s="119"/>
      <c r="I7" s="119"/>
      <c r="J7" s="119"/>
      <c r="K7" s="120" t="s">
        <v>132</v>
      </c>
      <c r="L7" s="121"/>
      <c r="M7" s="122"/>
      <c r="N7" s="119"/>
    </row>
    <row r="8" spans="1:14" s="97" customFormat="1" ht="15.75" x14ac:dyDescent="0.25">
      <c r="A8" s="116">
        <v>92506</v>
      </c>
      <c r="B8" s="117" t="s">
        <v>131</v>
      </c>
      <c r="C8" s="124">
        <v>41639</v>
      </c>
      <c r="D8" s="119">
        <v>8482</v>
      </c>
      <c r="E8" s="119"/>
      <c r="F8" s="119"/>
      <c r="G8" s="119"/>
      <c r="H8" s="119"/>
      <c r="I8" s="121" t="s">
        <v>132</v>
      </c>
      <c r="J8" s="119"/>
      <c r="K8" s="125"/>
      <c r="L8" s="119"/>
      <c r="M8" s="122"/>
      <c r="N8" s="119"/>
    </row>
    <row r="9" spans="1:14" s="97" customFormat="1" ht="15.75" x14ac:dyDescent="0.25">
      <c r="A9" s="116">
        <v>92507</v>
      </c>
      <c r="B9" s="117" t="s">
        <v>131</v>
      </c>
      <c r="C9" s="117"/>
      <c r="D9" s="119"/>
      <c r="E9" s="119"/>
      <c r="F9" s="119"/>
      <c r="G9" s="119"/>
      <c r="H9" s="119"/>
      <c r="I9" s="121" t="s">
        <v>132</v>
      </c>
      <c r="J9" s="119"/>
      <c r="K9" s="125"/>
      <c r="L9" s="119"/>
      <c r="M9" s="122"/>
      <c r="N9" s="119"/>
    </row>
    <row r="10" spans="1:14" s="97" customFormat="1" ht="15.75" x14ac:dyDescent="0.25">
      <c r="A10" s="116">
        <v>92508</v>
      </c>
      <c r="B10" s="117" t="s">
        <v>131</v>
      </c>
      <c r="C10" s="117"/>
      <c r="D10" s="119"/>
      <c r="E10" s="119"/>
      <c r="F10" s="119"/>
      <c r="G10" s="119"/>
      <c r="H10" s="119"/>
      <c r="I10" s="121" t="s">
        <v>132</v>
      </c>
      <c r="J10" s="119"/>
      <c r="K10" s="125"/>
      <c r="L10" s="119"/>
      <c r="M10" s="122"/>
      <c r="N10" s="119"/>
    </row>
    <row r="11" spans="1:14" s="97" customFormat="1" ht="15.75" x14ac:dyDescent="0.25">
      <c r="A11" s="116">
        <v>92520</v>
      </c>
      <c r="B11" s="124">
        <v>40179</v>
      </c>
      <c r="C11" s="117"/>
      <c r="D11" s="119">
        <v>6719</v>
      </c>
      <c r="E11" s="119"/>
      <c r="F11" s="119"/>
      <c r="G11" s="119"/>
      <c r="H11" s="119"/>
      <c r="I11" s="121"/>
      <c r="J11" s="121" t="s">
        <v>132</v>
      </c>
      <c r="K11" s="120" t="s">
        <v>132</v>
      </c>
      <c r="L11" s="121"/>
      <c r="M11" s="122"/>
      <c r="N11" s="119"/>
    </row>
    <row r="12" spans="1:14" s="97" customFormat="1" ht="15.75" x14ac:dyDescent="0.25">
      <c r="A12" s="116">
        <v>92521</v>
      </c>
      <c r="B12" s="124">
        <v>41640</v>
      </c>
      <c r="C12" s="117"/>
      <c r="D12" s="119">
        <v>8482</v>
      </c>
      <c r="E12" s="119"/>
      <c r="F12" s="119"/>
      <c r="G12" s="119"/>
      <c r="H12" s="119"/>
      <c r="I12" s="121" t="s">
        <v>132</v>
      </c>
      <c r="J12" s="121"/>
      <c r="K12" s="120"/>
      <c r="L12" s="121"/>
      <c r="M12" s="122" t="s">
        <v>424</v>
      </c>
      <c r="N12" s="119"/>
    </row>
    <row r="13" spans="1:14" s="97" customFormat="1" ht="15.75" x14ac:dyDescent="0.25">
      <c r="A13" s="116">
        <v>92522</v>
      </c>
      <c r="B13" s="124">
        <v>41640</v>
      </c>
      <c r="C13" s="117"/>
      <c r="D13" s="119">
        <v>8482</v>
      </c>
      <c r="E13" s="119"/>
      <c r="F13" s="119"/>
      <c r="G13" s="119"/>
      <c r="H13" s="119"/>
      <c r="I13" s="121" t="s">
        <v>132</v>
      </c>
      <c r="J13" s="121"/>
      <c r="K13" s="120"/>
      <c r="L13" s="121"/>
      <c r="M13" s="122" t="s">
        <v>424</v>
      </c>
      <c r="N13" s="119"/>
    </row>
    <row r="14" spans="1:14" s="97" customFormat="1" ht="15.75" x14ac:dyDescent="0.25">
      <c r="A14" s="116">
        <v>92523</v>
      </c>
      <c r="B14" s="124">
        <v>41640</v>
      </c>
      <c r="C14" s="117"/>
      <c r="D14" s="119">
        <v>8482</v>
      </c>
      <c r="E14" s="119"/>
      <c r="F14" s="119"/>
      <c r="G14" s="119"/>
      <c r="H14" s="119"/>
      <c r="I14" s="121" t="s">
        <v>132</v>
      </c>
      <c r="J14" s="121"/>
      <c r="K14" s="120"/>
      <c r="L14" s="121"/>
      <c r="M14" s="122" t="s">
        <v>424</v>
      </c>
      <c r="N14" s="119"/>
    </row>
    <row r="15" spans="1:14" s="97" customFormat="1" ht="15.75" x14ac:dyDescent="0.25">
      <c r="A15" s="116">
        <v>92524</v>
      </c>
      <c r="B15" s="124">
        <v>41640</v>
      </c>
      <c r="C15" s="117"/>
      <c r="D15" s="119">
        <v>8482</v>
      </c>
      <c r="E15" s="119"/>
      <c r="F15" s="119"/>
      <c r="G15" s="119"/>
      <c r="H15" s="119"/>
      <c r="I15" s="121" t="s">
        <v>132</v>
      </c>
      <c r="J15" s="121"/>
      <c r="K15" s="120"/>
      <c r="L15" s="121"/>
      <c r="M15" s="122" t="s">
        <v>424</v>
      </c>
      <c r="N15" s="119"/>
    </row>
    <row r="16" spans="1:14" s="97" customFormat="1" ht="15.75" x14ac:dyDescent="0.25">
      <c r="A16" s="116">
        <v>92526</v>
      </c>
      <c r="B16" s="117" t="s">
        <v>131</v>
      </c>
      <c r="C16" s="117"/>
      <c r="D16" s="119"/>
      <c r="E16" s="119"/>
      <c r="F16" s="119"/>
      <c r="G16" s="119"/>
      <c r="H16" s="119"/>
      <c r="I16" s="121" t="s">
        <v>132</v>
      </c>
      <c r="J16" s="119"/>
      <c r="K16" s="125"/>
      <c r="L16" s="119"/>
      <c r="M16" s="122"/>
      <c r="N16" s="119"/>
    </row>
    <row r="17" spans="1:14" s="97" customFormat="1" ht="15.75" x14ac:dyDescent="0.25">
      <c r="A17" s="116">
        <v>92597</v>
      </c>
      <c r="B17" s="117" t="s">
        <v>131</v>
      </c>
      <c r="C17" s="117"/>
      <c r="D17" s="119"/>
      <c r="E17" s="119"/>
      <c r="F17" s="119"/>
      <c r="G17" s="119"/>
      <c r="H17" s="119"/>
      <c r="I17" s="121" t="s">
        <v>132</v>
      </c>
      <c r="J17" s="119"/>
      <c r="K17" s="125"/>
      <c r="L17" s="119"/>
      <c r="M17" s="122" t="s">
        <v>424</v>
      </c>
      <c r="N17" s="119"/>
    </row>
    <row r="18" spans="1:14" s="97" customFormat="1" ht="15.75" x14ac:dyDescent="0.25">
      <c r="A18" s="116">
        <v>92605</v>
      </c>
      <c r="B18" s="117" t="s">
        <v>131</v>
      </c>
      <c r="C18" s="117"/>
      <c r="D18" s="119"/>
      <c r="E18" s="119"/>
      <c r="F18" s="119"/>
      <c r="G18" s="121" t="s">
        <v>132</v>
      </c>
      <c r="H18" s="119"/>
      <c r="I18" s="121" t="s">
        <v>132</v>
      </c>
      <c r="J18" s="119"/>
      <c r="K18" s="125"/>
      <c r="L18" s="119"/>
      <c r="M18" s="122"/>
      <c r="N18" s="119"/>
    </row>
    <row r="19" spans="1:14" s="97" customFormat="1" ht="15.75" x14ac:dyDescent="0.25">
      <c r="A19" s="116">
        <v>92606</v>
      </c>
      <c r="B19" s="117" t="s">
        <v>131</v>
      </c>
      <c r="C19" s="117"/>
      <c r="D19" s="119"/>
      <c r="E19" s="119"/>
      <c r="F19" s="119"/>
      <c r="G19" s="121" t="s">
        <v>132</v>
      </c>
      <c r="H19" s="119"/>
      <c r="I19" s="121" t="s">
        <v>132</v>
      </c>
      <c r="J19" s="119"/>
      <c r="K19" s="125"/>
      <c r="L19" s="119"/>
      <c r="M19" s="122"/>
      <c r="N19" s="119"/>
    </row>
    <row r="20" spans="1:14" s="97" customFormat="1" ht="15.75" x14ac:dyDescent="0.25">
      <c r="A20" s="116">
        <v>92607</v>
      </c>
      <c r="B20" s="117" t="s">
        <v>131</v>
      </c>
      <c r="C20" s="117"/>
      <c r="D20" s="119"/>
      <c r="E20" s="119"/>
      <c r="F20" s="119"/>
      <c r="G20" s="119"/>
      <c r="H20" s="119"/>
      <c r="I20" s="121" t="s">
        <v>132</v>
      </c>
      <c r="J20" s="119"/>
      <c r="K20" s="125"/>
      <c r="L20" s="119"/>
      <c r="M20" s="122" t="s">
        <v>424</v>
      </c>
      <c r="N20" s="119"/>
    </row>
    <row r="21" spans="1:14" s="97" customFormat="1" ht="15.75" x14ac:dyDescent="0.25">
      <c r="A21" s="116">
        <v>92608</v>
      </c>
      <c r="B21" s="117" t="s">
        <v>131</v>
      </c>
      <c r="C21" s="117"/>
      <c r="D21" s="119"/>
      <c r="E21" s="119"/>
      <c r="F21" s="119"/>
      <c r="G21" s="119"/>
      <c r="H21" s="119"/>
      <c r="I21" s="121" t="s">
        <v>132</v>
      </c>
      <c r="J21" s="119"/>
      <c r="K21" s="125"/>
      <c r="L21" s="119"/>
      <c r="M21" s="122"/>
      <c r="N21" s="119"/>
    </row>
    <row r="22" spans="1:14" s="97" customFormat="1" ht="15.75" x14ac:dyDescent="0.25">
      <c r="A22" s="116">
        <v>92609</v>
      </c>
      <c r="B22" s="117" t="s">
        <v>131</v>
      </c>
      <c r="C22" s="117"/>
      <c r="D22" s="119"/>
      <c r="E22" s="119"/>
      <c r="F22" s="119"/>
      <c r="G22" s="119"/>
      <c r="H22" s="119"/>
      <c r="I22" s="121" t="s">
        <v>132</v>
      </c>
      <c r="J22" s="119"/>
      <c r="K22" s="125"/>
      <c r="L22" s="119"/>
      <c r="M22" s="122"/>
      <c r="N22" s="119"/>
    </row>
    <row r="23" spans="1:14" s="97" customFormat="1" ht="15.75" x14ac:dyDescent="0.25">
      <c r="A23" s="116">
        <v>92610</v>
      </c>
      <c r="B23" s="117" t="s">
        <v>131</v>
      </c>
      <c r="C23" s="117"/>
      <c r="D23" s="119"/>
      <c r="E23" s="119"/>
      <c r="F23" s="119"/>
      <c r="G23" s="119"/>
      <c r="H23" s="119"/>
      <c r="I23" s="119"/>
      <c r="J23" s="119"/>
      <c r="K23" s="120" t="s">
        <v>132</v>
      </c>
      <c r="L23" s="121"/>
      <c r="M23" s="122"/>
      <c r="N23" s="119"/>
    </row>
    <row r="24" spans="1:14" s="97" customFormat="1" ht="15.75" x14ac:dyDescent="0.25">
      <c r="A24" s="116">
        <v>92611</v>
      </c>
      <c r="B24" s="117" t="s">
        <v>131</v>
      </c>
      <c r="C24" s="117"/>
      <c r="D24" s="119"/>
      <c r="E24" s="119"/>
      <c r="F24" s="119"/>
      <c r="G24" s="119"/>
      <c r="H24" s="119"/>
      <c r="I24" s="119"/>
      <c r="J24" s="119"/>
      <c r="K24" s="120" t="s">
        <v>132</v>
      </c>
      <c r="L24" s="121"/>
      <c r="M24" s="122"/>
      <c r="N24" s="119"/>
    </row>
    <row r="25" spans="1:14" s="97" customFormat="1" ht="15.75" x14ac:dyDescent="0.25">
      <c r="A25" s="116">
        <v>92612</v>
      </c>
      <c r="B25" s="117" t="s">
        <v>131</v>
      </c>
      <c r="C25" s="117"/>
      <c r="D25" s="119"/>
      <c r="E25" s="119"/>
      <c r="F25" s="119"/>
      <c r="G25" s="119"/>
      <c r="H25" s="119"/>
      <c r="I25" s="119"/>
      <c r="J25" s="119"/>
      <c r="K25" s="120" t="s">
        <v>132</v>
      </c>
      <c r="L25" s="121"/>
      <c r="M25" s="122"/>
      <c r="N25" s="119"/>
    </row>
    <row r="26" spans="1:14" s="97" customFormat="1" ht="15.75" x14ac:dyDescent="0.25">
      <c r="A26" s="116">
        <v>92614</v>
      </c>
      <c r="B26" s="117" t="s">
        <v>131</v>
      </c>
      <c r="C26" s="117"/>
      <c r="D26" s="119"/>
      <c r="E26" s="119"/>
      <c r="F26" s="119"/>
      <c r="G26" s="119"/>
      <c r="H26" s="119"/>
      <c r="I26" s="119"/>
      <c r="J26" s="119"/>
      <c r="K26" s="120" t="s">
        <v>132</v>
      </c>
      <c r="L26" s="121"/>
      <c r="M26" s="122"/>
      <c r="N26" s="119"/>
    </row>
    <row r="27" spans="1:14" s="97" customFormat="1" ht="15.75" x14ac:dyDescent="0.25">
      <c r="A27" s="116">
        <v>92616</v>
      </c>
      <c r="B27" s="117" t="s">
        <v>131</v>
      </c>
      <c r="C27" s="117"/>
      <c r="D27" s="119"/>
      <c r="E27" s="119"/>
      <c r="F27" s="119"/>
      <c r="G27" s="119"/>
      <c r="H27" s="119"/>
      <c r="I27" s="119"/>
      <c r="J27" s="119"/>
      <c r="K27" s="120" t="s">
        <v>132</v>
      </c>
      <c r="L27" s="121"/>
      <c r="M27" s="122"/>
      <c r="N27" s="119"/>
    </row>
    <row r="28" spans="1:14" s="97" customFormat="1" ht="15.75" x14ac:dyDescent="0.25">
      <c r="A28" s="116">
        <v>92618</v>
      </c>
      <c r="B28" s="124">
        <v>40909</v>
      </c>
      <c r="C28" s="117"/>
      <c r="D28" s="119">
        <v>7648</v>
      </c>
      <c r="E28" s="119"/>
      <c r="F28" s="119"/>
      <c r="G28" s="121" t="s">
        <v>132</v>
      </c>
      <c r="H28" s="119"/>
      <c r="I28" s="121" t="s">
        <v>132</v>
      </c>
      <c r="J28" s="119"/>
      <c r="K28" s="120"/>
      <c r="L28" s="121"/>
      <c r="M28" s="122"/>
      <c r="N28" s="119"/>
    </row>
    <row r="29" spans="1:14" s="97" customFormat="1" ht="15.75" x14ac:dyDescent="0.25">
      <c r="A29" s="116">
        <v>95831</v>
      </c>
      <c r="B29" s="117" t="s">
        <v>131</v>
      </c>
      <c r="C29" s="123" t="s">
        <v>435</v>
      </c>
      <c r="D29" s="119">
        <v>11501</v>
      </c>
      <c r="E29" s="119"/>
      <c r="F29" s="119"/>
      <c r="G29" s="119"/>
      <c r="H29" s="119"/>
      <c r="I29" s="119"/>
      <c r="J29" s="119"/>
      <c r="K29" s="120" t="s">
        <v>132</v>
      </c>
      <c r="L29" s="121"/>
      <c r="M29" s="122"/>
      <c r="N29" s="119"/>
    </row>
    <row r="30" spans="1:14" s="97" customFormat="1" ht="15.75" x14ac:dyDescent="0.25">
      <c r="A30" s="116">
        <v>95832</v>
      </c>
      <c r="B30" s="117" t="s">
        <v>131</v>
      </c>
      <c r="C30" s="123" t="s">
        <v>435</v>
      </c>
      <c r="D30" s="119">
        <v>11501</v>
      </c>
      <c r="E30" s="119"/>
      <c r="F30" s="119"/>
      <c r="G30" s="119"/>
      <c r="H30" s="119"/>
      <c r="I30" s="119"/>
      <c r="J30" s="119"/>
      <c r="K30" s="120" t="s">
        <v>132</v>
      </c>
      <c r="L30" s="121"/>
      <c r="M30" s="122"/>
      <c r="N30" s="119"/>
    </row>
    <row r="31" spans="1:14" s="97" customFormat="1" ht="15.75" x14ac:dyDescent="0.25">
      <c r="A31" s="116">
        <v>95833</v>
      </c>
      <c r="B31" s="117" t="s">
        <v>131</v>
      </c>
      <c r="C31" s="123" t="s">
        <v>435</v>
      </c>
      <c r="D31" s="119">
        <v>11501</v>
      </c>
      <c r="E31" s="119"/>
      <c r="F31" s="119"/>
      <c r="G31" s="119"/>
      <c r="H31" s="119"/>
      <c r="I31" s="119"/>
      <c r="J31" s="119"/>
      <c r="K31" s="120" t="s">
        <v>132</v>
      </c>
      <c r="L31" s="121"/>
      <c r="M31" s="122"/>
      <c r="N31" s="119"/>
    </row>
    <row r="32" spans="1:14" s="97" customFormat="1" ht="15.75" x14ac:dyDescent="0.25">
      <c r="A32" s="116">
        <v>95834</v>
      </c>
      <c r="B32" s="117" t="s">
        <v>131</v>
      </c>
      <c r="C32" s="123" t="s">
        <v>435</v>
      </c>
      <c r="D32" s="119">
        <v>11501</v>
      </c>
      <c r="E32" s="119"/>
      <c r="F32" s="119"/>
      <c r="G32" s="119"/>
      <c r="H32" s="119"/>
      <c r="I32" s="119"/>
      <c r="J32" s="119"/>
      <c r="K32" s="120" t="s">
        <v>132</v>
      </c>
      <c r="L32" s="121"/>
      <c r="M32" s="122"/>
      <c r="N32" s="119"/>
    </row>
    <row r="33" spans="1:14" s="97" customFormat="1" ht="15.75" x14ac:dyDescent="0.25">
      <c r="A33" s="116">
        <v>95851</v>
      </c>
      <c r="B33" s="117" t="s">
        <v>131</v>
      </c>
      <c r="C33" s="117"/>
      <c r="D33" s="119"/>
      <c r="E33" s="119"/>
      <c r="F33" s="119"/>
      <c r="G33" s="119"/>
      <c r="H33" s="119"/>
      <c r="I33" s="119"/>
      <c r="J33" s="119"/>
      <c r="K33" s="120" t="s">
        <v>132</v>
      </c>
      <c r="L33" s="121"/>
      <c r="M33" s="122"/>
      <c r="N33" s="119"/>
    </row>
    <row r="34" spans="1:14" s="97" customFormat="1" ht="15.75" x14ac:dyDescent="0.25">
      <c r="A34" s="116">
        <v>95852</v>
      </c>
      <c r="B34" s="117" t="s">
        <v>131</v>
      </c>
      <c r="C34" s="117"/>
      <c r="D34" s="119"/>
      <c r="E34" s="119"/>
      <c r="F34" s="119"/>
      <c r="G34" s="119"/>
      <c r="H34" s="119"/>
      <c r="I34" s="119"/>
      <c r="J34" s="119"/>
      <c r="K34" s="120" t="s">
        <v>132</v>
      </c>
      <c r="L34" s="121"/>
      <c r="M34" s="122"/>
      <c r="N34" s="119"/>
    </row>
    <row r="35" spans="1:14" s="97" customFormat="1" ht="15.75" x14ac:dyDescent="0.25">
      <c r="A35" s="116">
        <v>95992</v>
      </c>
      <c r="B35" s="126">
        <v>40544</v>
      </c>
      <c r="C35" s="127"/>
      <c r="D35" s="128">
        <v>7364</v>
      </c>
      <c r="E35" s="119"/>
      <c r="F35" s="119"/>
      <c r="G35" s="119"/>
      <c r="H35" s="119"/>
      <c r="I35" s="119"/>
      <c r="J35" s="119"/>
      <c r="K35" s="120" t="s">
        <v>132</v>
      </c>
      <c r="L35" s="121"/>
      <c r="M35" s="122"/>
      <c r="N35" s="119"/>
    </row>
    <row r="36" spans="1:14" s="97" customFormat="1" ht="15.75" x14ac:dyDescent="0.25">
      <c r="A36" s="116">
        <v>96105</v>
      </c>
      <c r="B36" s="117" t="s">
        <v>131</v>
      </c>
      <c r="C36" s="117"/>
      <c r="D36" s="119"/>
      <c r="E36" s="119"/>
      <c r="F36" s="119"/>
      <c r="G36" s="119"/>
      <c r="H36" s="119"/>
      <c r="I36" s="119"/>
      <c r="J36" s="119"/>
      <c r="K36" s="120" t="s">
        <v>132</v>
      </c>
      <c r="L36" s="121"/>
      <c r="M36" s="122"/>
      <c r="N36" s="119"/>
    </row>
    <row r="37" spans="1:14" s="97" customFormat="1" ht="15.75" x14ac:dyDescent="0.25">
      <c r="A37" s="116">
        <v>96111</v>
      </c>
      <c r="B37" s="117" t="s">
        <v>131</v>
      </c>
      <c r="C37" s="117"/>
      <c r="D37" s="119"/>
      <c r="E37" s="119"/>
      <c r="F37" s="119"/>
      <c r="G37" s="119"/>
      <c r="H37" s="121" t="s">
        <v>132</v>
      </c>
      <c r="I37" s="119"/>
      <c r="J37" s="119"/>
      <c r="K37" s="120" t="s">
        <v>132</v>
      </c>
      <c r="L37" s="121"/>
      <c r="M37" s="122"/>
      <c r="N37" s="119"/>
    </row>
    <row r="38" spans="1:14" s="97" customFormat="1" ht="15.75" x14ac:dyDescent="0.25">
      <c r="A38" s="116">
        <v>96125</v>
      </c>
      <c r="B38" s="124">
        <v>39448</v>
      </c>
      <c r="C38" s="124"/>
      <c r="D38" s="129">
        <v>5810</v>
      </c>
      <c r="E38" s="119"/>
      <c r="F38" s="119"/>
      <c r="G38" s="119"/>
      <c r="H38" s="119"/>
      <c r="I38" s="121" t="s">
        <v>132</v>
      </c>
      <c r="J38" s="119"/>
      <c r="K38" s="125"/>
      <c r="L38" s="119"/>
      <c r="M38" s="122"/>
      <c r="N38" s="119"/>
    </row>
    <row r="39" spans="1:14" s="97" customFormat="1" ht="15.75" x14ac:dyDescent="0.25">
      <c r="A39" s="116">
        <v>97001</v>
      </c>
      <c r="B39" s="117" t="s">
        <v>131</v>
      </c>
      <c r="C39" s="124">
        <v>42735</v>
      </c>
      <c r="D39" s="129">
        <v>9782</v>
      </c>
      <c r="E39" s="119"/>
      <c r="F39" s="119"/>
      <c r="G39" s="119"/>
      <c r="H39" s="119"/>
      <c r="I39" s="121" t="s">
        <v>132</v>
      </c>
      <c r="J39" s="119"/>
      <c r="K39" s="125"/>
      <c r="L39" s="119"/>
      <c r="M39" s="122" t="s">
        <v>423</v>
      </c>
      <c r="N39" s="119"/>
    </row>
    <row r="40" spans="1:14" s="97" customFormat="1" ht="15.75" x14ac:dyDescent="0.25">
      <c r="A40" s="116">
        <v>97002</v>
      </c>
      <c r="B40" s="117" t="s">
        <v>131</v>
      </c>
      <c r="C40" s="124">
        <v>42735</v>
      </c>
      <c r="D40" s="129">
        <v>9782</v>
      </c>
      <c r="E40" s="119"/>
      <c r="F40" s="119"/>
      <c r="G40" s="119"/>
      <c r="H40" s="119"/>
      <c r="I40" s="121" t="s">
        <v>132</v>
      </c>
      <c r="J40" s="119"/>
      <c r="K40" s="125"/>
      <c r="L40" s="119"/>
      <c r="M40" s="122" t="s">
        <v>423</v>
      </c>
      <c r="N40" s="119"/>
    </row>
    <row r="41" spans="1:14" s="97" customFormat="1" ht="15.75" x14ac:dyDescent="0.25">
      <c r="A41" s="116">
        <v>97003</v>
      </c>
      <c r="B41" s="117" t="s">
        <v>131</v>
      </c>
      <c r="C41" s="124">
        <v>42735</v>
      </c>
      <c r="D41" s="129">
        <v>9782</v>
      </c>
      <c r="E41" s="119"/>
      <c r="F41" s="119"/>
      <c r="G41" s="119"/>
      <c r="H41" s="119"/>
      <c r="I41" s="121" t="s">
        <v>132</v>
      </c>
      <c r="J41" s="119"/>
      <c r="K41" s="125"/>
      <c r="L41" s="119"/>
      <c r="M41" s="122" t="s">
        <v>422</v>
      </c>
      <c r="N41" s="119"/>
    </row>
    <row r="42" spans="1:14" s="97" customFormat="1" ht="15.75" x14ac:dyDescent="0.25">
      <c r="A42" s="116">
        <v>97004</v>
      </c>
      <c r="B42" s="117" t="s">
        <v>131</v>
      </c>
      <c r="C42" s="124">
        <v>42735</v>
      </c>
      <c r="D42" s="129">
        <v>9782</v>
      </c>
      <c r="E42" s="119"/>
      <c r="F42" s="119"/>
      <c r="G42" s="119"/>
      <c r="H42" s="119"/>
      <c r="I42" s="121" t="s">
        <v>132</v>
      </c>
      <c r="J42" s="119"/>
      <c r="K42" s="125"/>
      <c r="L42" s="119"/>
      <c r="M42" s="122" t="s">
        <v>422</v>
      </c>
      <c r="N42" s="119"/>
    </row>
    <row r="43" spans="1:14" s="97" customFormat="1" ht="15.75" x14ac:dyDescent="0.25">
      <c r="A43" s="116">
        <v>97010</v>
      </c>
      <c r="B43" s="117" t="s">
        <v>131</v>
      </c>
      <c r="C43" s="117"/>
      <c r="D43" s="119"/>
      <c r="E43" s="119"/>
      <c r="F43" s="119"/>
      <c r="G43" s="121" t="s">
        <v>132</v>
      </c>
      <c r="H43" s="119"/>
      <c r="I43" s="121" t="s">
        <v>132</v>
      </c>
      <c r="J43" s="119"/>
      <c r="K43" s="125"/>
      <c r="L43" s="119"/>
      <c r="M43" s="122"/>
      <c r="N43" s="119"/>
    </row>
    <row r="44" spans="1:14" s="97" customFormat="1" ht="15.75" x14ac:dyDescent="0.25">
      <c r="A44" s="116">
        <v>97012</v>
      </c>
      <c r="B44" s="117" t="s">
        <v>131</v>
      </c>
      <c r="C44" s="117"/>
      <c r="D44" s="119"/>
      <c r="E44" s="119"/>
      <c r="F44" s="119"/>
      <c r="G44" s="119"/>
      <c r="H44" s="119"/>
      <c r="I44" s="121" t="s">
        <v>132</v>
      </c>
      <c r="J44" s="119"/>
      <c r="K44" s="125"/>
      <c r="L44" s="119"/>
      <c r="M44" s="122"/>
      <c r="N44" s="119"/>
    </row>
    <row r="45" spans="1:14" s="97" customFormat="1" ht="15.75" x14ac:dyDescent="0.25">
      <c r="A45" s="116">
        <v>97016</v>
      </c>
      <c r="B45" s="117" t="s">
        <v>131</v>
      </c>
      <c r="C45" s="117"/>
      <c r="D45" s="119"/>
      <c r="E45" s="119"/>
      <c r="F45" s="119"/>
      <c r="G45" s="119"/>
      <c r="H45" s="119"/>
      <c r="I45" s="121" t="s">
        <v>132</v>
      </c>
      <c r="J45" s="119"/>
      <c r="K45" s="125"/>
      <c r="L45" s="119"/>
      <c r="M45" s="122"/>
      <c r="N45" s="119"/>
    </row>
    <row r="46" spans="1:14" s="97" customFormat="1" ht="15.75" x14ac:dyDescent="0.25">
      <c r="A46" s="116">
        <v>97018</v>
      </c>
      <c r="B46" s="117" t="s">
        <v>131</v>
      </c>
      <c r="C46" s="117"/>
      <c r="D46" s="119"/>
      <c r="E46" s="119"/>
      <c r="F46" s="119"/>
      <c r="G46" s="119"/>
      <c r="H46" s="119"/>
      <c r="I46" s="121" t="s">
        <v>132</v>
      </c>
      <c r="J46" s="119"/>
      <c r="K46" s="125"/>
      <c r="L46" s="119"/>
      <c r="M46" s="122"/>
      <c r="N46" s="119"/>
    </row>
    <row r="47" spans="1:14" s="97" customFormat="1" ht="15.75" x14ac:dyDescent="0.25">
      <c r="A47" s="116">
        <v>97022</v>
      </c>
      <c r="B47" s="117" t="s">
        <v>131</v>
      </c>
      <c r="C47" s="117"/>
      <c r="D47" s="119"/>
      <c r="E47" s="119"/>
      <c r="F47" s="119"/>
      <c r="G47" s="119"/>
      <c r="H47" s="119"/>
      <c r="I47" s="121" t="s">
        <v>132</v>
      </c>
      <c r="J47" s="119"/>
      <c r="K47" s="125"/>
      <c r="L47" s="119"/>
      <c r="M47" s="122"/>
      <c r="N47" s="119"/>
    </row>
    <row r="48" spans="1:14" s="97" customFormat="1" ht="15.75" x14ac:dyDescent="0.25">
      <c r="A48" s="116">
        <v>97024</v>
      </c>
      <c r="B48" s="117" t="s">
        <v>131</v>
      </c>
      <c r="C48" s="117"/>
      <c r="D48" s="119"/>
      <c r="E48" s="119"/>
      <c r="F48" s="119"/>
      <c r="G48" s="119"/>
      <c r="H48" s="119"/>
      <c r="I48" s="121" t="s">
        <v>132</v>
      </c>
      <c r="J48" s="119"/>
      <c r="K48" s="125"/>
      <c r="L48" s="119"/>
      <c r="M48" s="122"/>
      <c r="N48" s="119"/>
    </row>
    <row r="49" spans="1:14" s="97" customFormat="1" ht="15.75" x14ac:dyDescent="0.25">
      <c r="A49" s="116">
        <v>97026</v>
      </c>
      <c r="B49" s="117" t="s">
        <v>131</v>
      </c>
      <c r="C49" s="117"/>
      <c r="D49" s="119"/>
      <c r="E49" s="119"/>
      <c r="F49" s="119"/>
      <c r="G49" s="119"/>
      <c r="H49" s="119"/>
      <c r="I49" s="121" t="s">
        <v>132</v>
      </c>
      <c r="J49" s="119"/>
      <c r="K49" s="125"/>
      <c r="L49" s="119"/>
      <c r="M49" s="122"/>
      <c r="N49" s="119"/>
    </row>
    <row r="50" spans="1:14" s="97" customFormat="1" ht="15.75" x14ac:dyDescent="0.25">
      <c r="A50" s="116">
        <v>97028</v>
      </c>
      <c r="B50" s="117" t="s">
        <v>131</v>
      </c>
      <c r="C50" s="117"/>
      <c r="D50" s="119"/>
      <c r="E50" s="119"/>
      <c r="F50" s="119"/>
      <c r="G50" s="119"/>
      <c r="H50" s="119"/>
      <c r="I50" s="121" t="s">
        <v>132</v>
      </c>
      <c r="J50" s="119"/>
      <c r="K50" s="125"/>
      <c r="L50" s="119"/>
      <c r="M50" s="122"/>
      <c r="N50" s="119"/>
    </row>
    <row r="51" spans="1:14" s="97" customFormat="1" ht="15.75" x14ac:dyDescent="0.25">
      <c r="A51" s="116">
        <v>97032</v>
      </c>
      <c r="B51" s="117" t="s">
        <v>131</v>
      </c>
      <c r="C51" s="117"/>
      <c r="D51" s="119"/>
      <c r="E51" s="119"/>
      <c r="F51" s="119"/>
      <c r="G51" s="119"/>
      <c r="H51" s="119"/>
      <c r="I51" s="121" t="s">
        <v>132</v>
      </c>
      <c r="J51" s="119"/>
      <c r="K51" s="125"/>
      <c r="L51" s="119"/>
      <c r="M51" s="122"/>
      <c r="N51" s="119"/>
    </row>
    <row r="52" spans="1:14" s="97" customFormat="1" ht="15.75" x14ac:dyDescent="0.25">
      <c r="A52" s="116">
        <v>97033</v>
      </c>
      <c r="B52" s="117" t="s">
        <v>131</v>
      </c>
      <c r="C52" s="117"/>
      <c r="D52" s="119"/>
      <c r="E52" s="119"/>
      <c r="F52" s="119"/>
      <c r="G52" s="119"/>
      <c r="H52" s="119"/>
      <c r="I52" s="121" t="s">
        <v>132</v>
      </c>
      <c r="J52" s="119"/>
      <c r="K52" s="125"/>
      <c r="L52" s="119"/>
      <c r="M52" s="122"/>
      <c r="N52" s="119"/>
    </row>
    <row r="53" spans="1:14" s="97" customFormat="1" ht="15.75" x14ac:dyDescent="0.25">
      <c r="A53" s="116">
        <v>97034</v>
      </c>
      <c r="B53" s="117" t="s">
        <v>131</v>
      </c>
      <c r="C53" s="117"/>
      <c r="D53" s="119"/>
      <c r="E53" s="119"/>
      <c r="F53" s="119"/>
      <c r="G53" s="119"/>
      <c r="H53" s="119"/>
      <c r="I53" s="121" t="s">
        <v>132</v>
      </c>
      <c r="J53" s="119"/>
      <c r="K53" s="125"/>
      <c r="L53" s="119"/>
      <c r="M53" s="122"/>
      <c r="N53" s="119"/>
    </row>
    <row r="54" spans="1:14" s="97" customFormat="1" ht="15.75" x14ac:dyDescent="0.25">
      <c r="A54" s="116">
        <v>97035</v>
      </c>
      <c r="B54" s="117" t="s">
        <v>131</v>
      </c>
      <c r="C54" s="117"/>
      <c r="D54" s="119"/>
      <c r="E54" s="119"/>
      <c r="F54" s="119"/>
      <c r="G54" s="119"/>
      <c r="H54" s="119"/>
      <c r="I54" s="121" t="s">
        <v>132</v>
      </c>
      <c r="J54" s="119"/>
      <c r="K54" s="125"/>
      <c r="L54" s="119"/>
      <c r="M54" s="122"/>
      <c r="N54" s="119"/>
    </row>
    <row r="55" spans="1:14" s="97" customFormat="1" ht="15.75" x14ac:dyDescent="0.25">
      <c r="A55" s="116">
        <v>97036</v>
      </c>
      <c r="B55" s="117" t="s">
        <v>131</v>
      </c>
      <c r="C55" s="117"/>
      <c r="D55" s="119"/>
      <c r="E55" s="119"/>
      <c r="F55" s="119"/>
      <c r="G55" s="119"/>
      <c r="H55" s="119"/>
      <c r="I55" s="121" t="s">
        <v>132</v>
      </c>
      <c r="J55" s="119"/>
      <c r="K55" s="125"/>
      <c r="L55" s="119"/>
      <c r="M55" s="122"/>
      <c r="N55" s="119"/>
    </row>
    <row r="56" spans="1:14" s="97" customFormat="1" ht="15.75" x14ac:dyDescent="0.25">
      <c r="A56" s="116">
        <v>97039</v>
      </c>
      <c r="B56" s="117" t="s">
        <v>131</v>
      </c>
      <c r="C56" s="117"/>
      <c r="D56" s="119">
        <v>4226</v>
      </c>
      <c r="E56" s="121" t="s">
        <v>132</v>
      </c>
      <c r="F56" s="119"/>
      <c r="G56" s="119"/>
      <c r="H56" s="119"/>
      <c r="I56" s="121" t="s">
        <v>132</v>
      </c>
      <c r="J56" s="119"/>
      <c r="K56" s="125"/>
      <c r="L56" s="119"/>
      <c r="M56" s="122"/>
      <c r="N56" s="119"/>
    </row>
    <row r="57" spans="1:14" s="97" customFormat="1" ht="15.75" x14ac:dyDescent="0.25">
      <c r="A57" s="116">
        <v>97110</v>
      </c>
      <c r="B57" s="117" t="s">
        <v>131</v>
      </c>
      <c r="C57" s="117"/>
      <c r="D57" s="119"/>
      <c r="E57" s="119"/>
      <c r="F57" s="119"/>
      <c r="G57" s="119"/>
      <c r="H57" s="119"/>
      <c r="I57" s="121" t="s">
        <v>132</v>
      </c>
      <c r="J57" s="119"/>
      <c r="K57" s="125"/>
      <c r="L57" s="119"/>
      <c r="M57" s="122"/>
      <c r="N57" s="119"/>
    </row>
    <row r="58" spans="1:14" s="97" customFormat="1" ht="15.75" x14ac:dyDescent="0.25">
      <c r="A58" s="116">
        <v>97112</v>
      </c>
      <c r="B58" s="117" t="s">
        <v>131</v>
      </c>
      <c r="C58" s="117"/>
      <c r="D58" s="119"/>
      <c r="E58" s="119"/>
      <c r="F58" s="119"/>
      <c r="G58" s="119"/>
      <c r="H58" s="119"/>
      <c r="I58" s="121" t="s">
        <v>132</v>
      </c>
      <c r="J58" s="119"/>
      <c r="K58" s="125"/>
      <c r="L58" s="119"/>
      <c r="M58" s="122"/>
      <c r="N58" s="119"/>
    </row>
    <row r="59" spans="1:14" s="97" customFormat="1" ht="15.75" x14ac:dyDescent="0.25">
      <c r="A59" s="116">
        <v>97113</v>
      </c>
      <c r="B59" s="117" t="s">
        <v>131</v>
      </c>
      <c r="C59" s="117"/>
      <c r="D59" s="119"/>
      <c r="E59" s="119"/>
      <c r="F59" s="119"/>
      <c r="G59" s="119"/>
      <c r="H59" s="119"/>
      <c r="I59" s="121" t="s">
        <v>132</v>
      </c>
      <c r="J59" s="119"/>
      <c r="K59" s="125"/>
      <c r="L59" s="119"/>
      <c r="M59" s="122"/>
      <c r="N59" s="119"/>
    </row>
    <row r="60" spans="1:14" s="97" customFormat="1" ht="15.75" x14ac:dyDescent="0.25">
      <c r="A60" s="116">
        <v>97116</v>
      </c>
      <c r="B60" s="117" t="s">
        <v>131</v>
      </c>
      <c r="C60" s="117"/>
      <c r="D60" s="119"/>
      <c r="E60" s="119"/>
      <c r="F60" s="119"/>
      <c r="G60" s="119"/>
      <c r="H60" s="119"/>
      <c r="I60" s="121" t="s">
        <v>132</v>
      </c>
      <c r="J60" s="119"/>
      <c r="K60" s="125"/>
      <c r="L60" s="119"/>
      <c r="M60" s="122"/>
      <c r="N60" s="119"/>
    </row>
    <row r="61" spans="1:14" s="97" customFormat="1" ht="15.75" x14ac:dyDescent="0.25">
      <c r="A61" s="116">
        <v>97124</v>
      </c>
      <c r="B61" s="117" t="s">
        <v>131</v>
      </c>
      <c r="C61" s="117"/>
      <c r="D61" s="119"/>
      <c r="E61" s="119"/>
      <c r="F61" s="119"/>
      <c r="G61" s="119"/>
      <c r="H61" s="119"/>
      <c r="I61" s="121" t="s">
        <v>132</v>
      </c>
      <c r="J61" s="119"/>
      <c r="K61" s="125"/>
      <c r="L61" s="119"/>
      <c r="M61" s="122"/>
      <c r="N61" s="119"/>
    </row>
    <row r="62" spans="1:14" s="97" customFormat="1" ht="15.75" x14ac:dyDescent="0.25">
      <c r="A62" s="116">
        <v>97129</v>
      </c>
      <c r="B62" s="123" t="s">
        <v>436</v>
      </c>
      <c r="C62" s="117"/>
      <c r="D62" s="119">
        <v>11501</v>
      </c>
      <c r="E62" s="119"/>
      <c r="F62" s="119"/>
      <c r="G62" s="119"/>
      <c r="H62" s="119"/>
      <c r="I62" s="119"/>
      <c r="J62" s="119"/>
      <c r="K62" s="120" t="s">
        <v>132</v>
      </c>
      <c r="L62" s="121"/>
      <c r="M62" s="122"/>
      <c r="N62" s="119"/>
    </row>
    <row r="63" spans="1:14" s="97" customFormat="1" ht="15.75" x14ac:dyDescent="0.25">
      <c r="A63" s="116">
        <v>97130</v>
      </c>
      <c r="B63" s="123" t="s">
        <v>436</v>
      </c>
      <c r="C63" s="117"/>
      <c r="D63" s="119">
        <v>11501</v>
      </c>
      <c r="E63" s="119"/>
      <c r="F63" s="119"/>
      <c r="G63" s="119"/>
      <c r="H63" s="119"/>
      <c r="I63" s="119"/>
      <c r="J63" s="119"/>
      <c r="K63" s="120" t="s">
        <v>132</v>
      </c>
      <c r="L63" s="121"/>
      <c r="M63" s="122"/>
      <c r="N63" s="119"/>
    </row>
    <row r="64" spans="1:14" s="97" customFormat="1" ht="15.75" x14ac:dyDescent="0.25">
      <c r="A64" s="116">
        <v>97139</v>
      </c>
      <c r="B64" s="117" t="s">
        <v>131</v>
      </c>
      <c r="C64" s="117"/>
      <c r="D64" s="119">
        <v>4226</v>
      </c>
      <c r="E64" s="121" t="s">
        <v>132</v>
      </c>
      <c r="F64" s="119"/>
      <c r="G64" s="119"/>
      <c r="H64" s="119"/>
      <c r="I64" s="121" t="s">
        <v>132</v>
      </c>
      <c r="J64" s="119"/>
      <c r="K64" s="125"/>
      <c r="L64" s="119"/>
      <c r="M64" s="122"/>
      <c r="N64" s="119"/>
    </row>
    <row r="65" spans="1:14" s="97" customFormat="1" ht="15.75" x14ac:dyDescent="0.25">
      <c r="A65" s="116">
        <v>97140</v>
      </c>
      <c r="B65" s="117" t="s">
        <v>131</v>
      </c>
      <c r="C65" s="117"/>
      <c r="D65" s="119"/>
      <c r="E65" s="119"/>
      <c r="F65" s="119"/>
      <c r="G65" s="119"/>
      <c r="H65" s="119"/>
      <c r="I65" s="121" t="s">
        <v>132</v>
      </c>
      <c r="J65" s="119"/>
      <c r="K65" s="125"/>
      <c r="L65" s="119"/>
      <c r="M65" s="122"/>
      <c r="N65" s="119"/>
    </row>
    <row r="66" spans="1:14" s="97" customFormat="1" ht="15.75" x14ac:dyDescent="0.25">
      <c r="A66" s="116">
        <v>97150</v>
      </c>
      <c r="B66" s="117" t="s">
        <v>131</v>
      </c>
      <c r="C66" s="117"/>
      <c r="D66" s="119"/>
      <c r="E66" s="119"/>
      <c r="F66" s="119"/>
      <c r="G66" s="119"/>
      <c r="H66" s="119"/>
      <c r="I66" s="121" t="s">
        <v>132</v>
      </c>
      <c r="J66" s="119"/>
      <c r="K66" s="125"/>
      <c r="L66" s="119"/>
      <c r="M66" s="122"/>
      <c r="N66" s="119"/>
    </row>
    <row r="67" spans="1:14" s="97" customFormat="1" ht="15.75" x14ac:dyDescent="0.25">
      <c r="A67" s="116">
        <v>97161</v>
      </c>
      <c r="B67" s="124">
        <v>42736</v>
      </c>
      <c r="C67" s="117"/>
      <c r="D67" s="119">
        <v>9782</v>
      </c>
      <c r="E67" s="119"/>
      <c r="F67" s="119"/>
      <c r="G67" s="119"/>
      <c r="H67" s="119"/>
      <c r="I67" s="121" t="s">
        <v>132</v>
      </c>
      <c r="J67" s="119"/>
      <c r="K67" s="125"/>
      <c r="L67" s="119"/>
      <c r="M67" s="122" t="s">
        <v>423</v>
      </c>
      <c r="N67" s="119"/>
    </row>
    <row r="68" spans="1:14" s="97" customFormat="1" ht="15.75" x14ac:dyDescent="0.25">
      <c r="A68" s="116">
        <v>97162</v>
      </c>
      <c r="B68" s="124">
        <v>42736</v>
      </c>
      <c r="C68" s="117"/>
      <c r="D68" s="119">
        <v>9782</v>
      </c>
      <c r="E68" s="119"/>
      <c r="F68" s="119"/>
      <c r="G68" s="119"/>
      <c r="H68" s="119"/>
      <c r="I68" s="121" t="s">
        <v>132</v>
      </c>
      <c r="J68" s="119"/>
      <c r="K68" s="125"/>
      <c r="L68" s="119"/>
      <c r="M68" s="122" t="s">
        <v>423</v>
      </c>
      <c r="N68" s="119"/>
    </row>
    <row r="69" spans="1:14" s="97" customFormat="1" ht="15.75" x14ac:dyDescent="0.25">
      <c r="A69" s="116">
        <v>97163</v>
      </c>
      <c r="B69" s="124">
        <v>42736</v>
      </c>
      <c r="C69" s="117"/>
      <c r="D69" s="119">
        <v>9782</v>
      </c>
      <c r="E69" s="119"/>
      <c r="F69" s="119"/>
      <c r="G69" s="119"/>
      <c r="H69" s="119"/>
      <c r="I69" s="121" t="s">
        <v>132</v>
      </c>
      <c r="J69" s="119"/>
      <c r="K69" s="125"/>
      <c r="L69" s="119"/>
      <c r="M69" s="122" t="s">
        <v>423</v>
      </c>
      <c r="N69" s="119"/>
    </row>
    <row r="70" spans="1:14" s="97" customFormat="1" ht="15.75" x14ac:dyDescent="0.25">
      <c r="A70" s="116">
        <v>97164</v>
      </c>
      <c r="B70" s="124">
        <v>42736</v>
      </c>
      <c r="C70" s="117"/>
      <c r="D70" s="119">
        <v>9782</v>
      </c>
      <c r="E70" s="119"/>
      <c r="F70" s="119"/>
      <c r="G70" s="119"/>
      <c r="H70" s="119"/>
      <c r="I70" s="121" t="s">
        <v>132</v>
      </c>
      <c r="J70" s="119"/>
      <c r="K70" s="125"/>
      <c r="L70" s="119"/>
      <c r="M70" s="122" t="s">
        <v>423</v>
      </c>
      <c r="N70" s="119"/>
    </row>
    <row r="71" spans="1:14" s="97" customFormat="1" ht="15.75" x14ac:dyDescent="0.25">
      <c r="A71" s="116">
        <v>97165</v>
      </c>
      <c r="B71" s="124">
        <v>42736</v>
      </c>
      <c r="C71" s="117"/>
      <c r="D71" s="119">
        <v>9782</v>
      </c>
      <c r="E71" s="119"/>
      <c r="F71" s="119"/>
      <c r="G71" s="119"/>
      <c r="H71" s="119"/>
      <c r="I71" s="121" t="s">
        <v>132</v>
      </c>
      <c r="J71" s="119"/>
      <c r="K71" s="125"/>
      <c r="L71" s="119"/>
      <c r="M71" s="122" t="s">
        <v>422</v>
      </c>
      <c r="N71" s="119"/>
    </row>
    <row r="72" spans="1:14" s="97" customFormat="1" ht="15.75" x14ac:dyDescent="0.25">
      <c r="A72" s="116">
        <v>97166</v>
      </c>
      <c r="B72" s="124">
        <v>42736</v>
      </c>
      <c r="C72" s="117"/>
      <c r="D72" s="119">
        <v>9782</v>
      </c>
      <c r="E72" s="119"/>
      <c r="F72" s="119"/>
      <c r="G72" s="119"/>
      <c r="H72" s="119"/>
      <c r="I72" s="121" t="s">
        <v>132</v>
      </c>
      <c r="J72" s="119"/>
      <c r="K72" s="125"/>
      <c r="L72" s="119"/>
      <c r="M72" s="122" t="s">
        <v>422</v>
      </c>
      <c r="N72" s="119"/>
    </row>
    <row r="73" spans="1:14" s="97" customFormat="1" ht="15.75" x14ac:dyDescent="0.25">
      <c r="A73" s="116">
        <v>97167</v>
      </c>
      <c r="B73" s="124">
        <v>42736</v>
      </c>
      <c r="C73" s="117"/>
      <c r="D73" s="119">
        <v>9782</v>
      </c>
      <c r="E73" s="119"/>
      <c r="F73" s="119"/>
      <c r="G73" s="119"/>
      <c r="H73" s="119"/>
      <c r="I73" s="121" t="s">
        <v>132</v>
      </c>
      <c r="J73" s="119"/>
      <c r="K73" s="125"/>
      <c r="L73" s="119"/>
      <c r="M73" s="122" t="s">
        <v>422</v>
      </c>
      <c r="N73" s="119"/>
    </row>
    <row r="74" spans="1:14" s="97" customFormat="1" ht="15.75" x14ac:dyDescent="0.25">
      <c r="A74" s="116">
        <v>97168</v>
      </c>
      <c r="B74" s="124">
        <v>42736</v>
      </c>
      <c r="C74" s="117"/>
      <c r="D74" s="119">
        <v>9782</v>
      </c>
      <c r="E74" s="119"/>
      <c r="F74" s="119"/>
      <c r="G74" s="119"/>
      <c r="H74" s="119"/>
      <c r="I74" s="121" t="s">
        <v>132</v>
      </c>
      <c r="J74" s="119"/>
      <c r="K74" s="125"/>
      <c r="L74" s="119"/>
      <c r="M74" s="122" t="s">
        <v>422</v>
      </c>
      <c r="N74" s="119"/>
    </row>
    <row r="75" spans="1:14" s="97" customFormat="1" ht="15.75" x14ac:dyDescent="0.25">
      <c r="A75" s="116">
        <v>97504</v>
      </c>
      <c r="B75" s="124" t="s">
        <v>131</v>
      </c>
      <c r="C75" s="124">
        <v>38717</v>
      </c>
      <c r="D75" s="119">
        <v>4226</v>
      </c>
      <c r="E75" s="119"/>
      <c r="F75" s="119"/>
      <c r="G75" s="119"/>
      <c r="H75" s="119"/>
      <c r="I75" s="121" t="s">
        <v>132</v>
      </c>
      <c r="J75" s="119"/>
      <c r="K75" s="125"/>
      <c r="L75" s="119"/>
      <c r="M75" s="122"/>
      <c r="N75" s="119"/>
    </row>
    <row r="76" spans="1:14" s="97" customFormat="1" ht="15.75" x14ac:dyDescent="0.25">
      <c r="A76" s="116">
        <v>97520</v>
      </c>
      <c r="B76" s="124" t="s">
        <v>131</v>
      </c>
      <c r="C76" s="124">
        <v>38699</v>
      </c>
      <c r="D76" s="119">
        <v>4226</v>
      </c>
      <c r="E76" s="119"/>
      <c r="F76" s="119"/>
      <c r="G76" s="119"/>
      <c r="H76" s="119"/>
      <c r="I76" s="121" t="s">
        <v>132</v>
      </c>
      <c r="J76" s="119"/>
      <c r="K76" s="125"/>
      <c r="L76" s="119"/>
      <c r="M76" s="122"/>
      <c r="N76" s="119"/>
    </row>
    <row r="77" spans="1:14" s="97" customFormat="1" ht="15.75" x14ac:dyDescent="0.25">
      <c r="A77" s="116">
        <v>97530</v>
      </c>
      <c r="B77" s="117" t="s">
        <v>131</v>
      </c>
      <c r="C77" s="117"/>
      <c r="D77" s="119"/>
      <c r="E77" s="119"/>
      <c r="F77" s="119"/>
      <c r="G77" s="119"/>
      <c r="H77" s="119"/>
      <c r="I77" s="121" t="s">
        <v>132</v>
      </c>
      <c r="J77" s="119"/>
      <c r="K77" s="125"/>
      <c r="L77" s="119"/>
      <c r="M77" s="122"/>
      <c r="N77" s="119"/>
    </row>
    <row r="78" spans="1:14" s="97" customFormat="1" ht="15.75" x14ac:dyDescent="0.25">
      <c r="A78" s="116">
        <v>97532</v>
      </c>
      <c r="B78" s="117" t="s">
        <v>131</v>
      </c>
      <c r="C78" s="124">
        <v>43100</v>
      </c>
      <c r="D78" s="119">
        <v>10303</v>
      </c>
      <c r="E78" s="119"/>
      <c r="F78" s="119"/>
      <c r="G78" s="119"/>
      <c r="H78" s="119"/>
      <c r="I78" s="121"/>
      <c r="J78" s="119"/>
      <c r="K78" s="120" t="s">
        <v>132</v>
      </c>
      <c r="L78" s="121"/>
      <c r="M78" s="122"/>
      <c r="N78" s="119"/>
    </row>
    <row r="79" spans="1:14" s="97" customFormat="1" ht="15.75" x14ac:dyDescent="0.25">
      <c r="A79" s="116">
        <v>97533</v>
      </c>
      <c r="B79" s="117" t="s">
        <v>131</v>
      </c>
      <c r="C79" s="117"/>
      <c r="D79" s="119"/>
      <c r="E79" s="119"/>
      <c r="F79" s="119"/>
      <c r="G79" s="119"/>
      <c r="H79" s="119"/>
      <c r="I79" s="121" t="s">
        <v>132</v>
      </c>
      <c r="J79" s="119"/>
      <c r="K79" s="125"/>
      <c r="L79" s="119"/>
      <c r="M79" s="122"/>
      <c r="N79" s="119"/>
    </row>
    <row r="80" spans="1:14" s="97" customFormat="1" ht="15.75" x14ac:dyDescent="0.25">
      <c r="A80" s="116">
        <v>97535</v>
      </c>
      <c r="B80" s="117" t="s">
        <v>131</v>
      </c>
      <c r="C80" s="117"/>
      <c r="D80" s="119"/>
      <c r="E80" s="119"/>
      <c r="F80" s="119"/>
      <c r="G80" s="119"/>
      <c r="H80" s="119"/>
      <c r="I80" s="121" t="s">
        <v>132</v>
      </c>
      <c r="J80" s="119"/>
      <c r="K80" s="125"/>
      <c r="L80" s="119"/>
      <c r="M80" s="122"/>
      <c r="N80" s="119"/>
    </row>
    <row r="81" spans="1:14" s="97" customFormat="1" ht="15.75" x14ac:dyDescent="0.25">
      <c r="A81" s="116">
        <v>97537</v>
      </c>
      <c r="B81" s="117" t="s">
        <v>131</v>
      </c>
      <c r="C81" s="117"/>
      <c r="D81" s="119"/>
      <c r="E81" s="119"/>
      <c r="F81" s="119"/>
      <c r="G81" s="119"/>
      <c r="H81" s="119"/>
      <c r="I81" s="121" t="s">
        <v>132</v>
      </c>
      <c r="J81" s="119"/>
      <c r="K81" s="125"/>
      <c r="L81" s="119"/>
      <c r="M81" s="122"/>
      <c r="N81" s="119"/>
    </row>
    <row r="82" spans="1:14" s="97" customFormat="1" ht="15.75" x14ac:dyDescent="0.25">
      <c r="A82" s="116">
        <v>97542</v>
      </c>
      <c r="B82" s="117" t="s">
        <v>131</v>
      </c>
      <c r="C82" s="117"/>
      <c r="D82" s="119"/>
      <c r="E82" s="119"/>
      <c r="F82" s="119"/>
      <c r="G82" s="119"/>
      <c r="H82" s="119"/>
      <c r="I82" s="121" t="s">
        <v>132</v>
      </c>
      <c r="J82" s="119"/>
      <c r="K82" s="120"/>
      <c r="L82" s="121"/>
      <c r="M82" s="122"/>
      <c r="N82" s="119"/>
    </row>
    <row r="83" spans="1:14" s="97" customFormat="1" ht="15.75" x14ac:dyDescent="0.25">
      <c r="A83" s="116">
        <v>97597</v>
      </c>
      <c r="B83" s="117" t="s">
        <v>131</v>
      </c>
      <c r="C83" s="117"/>
      <c r="D83" s="119"/>
      <c r="E83" s="119"/>
      <c r="F83" s="119"/>
      <c r="G83" s="119"/>
      <c r="H83" s="119"/>
      <c r="I83" s="119"/>
      <c r="J83" s="121" t="s">
        <v>132</v>
      </c>
      <c r="K83" s="120" t="s">
        <v>132</v>
      </c>
      <c r="L83" s="121"/>
      <c r="M83" s="122"/>
      <c r="N83" s="119"/>
    </row>
    <row r="84" spans="1:14" s="99" customFormat="1" ht="15.75" x14ac:dyDescent="0.25">
      <c r="A84" s="116">
        <v>97598</v>
      </c>
      <c r="B84" s="117" t="s">
        <v>131</v>
      </c>
      <c r="C84" s="117"/>
      <c r="D84" s="119"/>
      <c r="E84" s="119"/>
      <c r="F84" s="119"/>
      <c r="G84" s="119"/>
      <c r="H84" s="119"/>
      <c r="I84" s="119"/>
      <c r="J84" s="121" t="s">
        <v>132</v>
      </c>
      <c r="K84" s="120" t="s">
        <v>132</v>
      </c>
      <c r="L84" s="121"/>
      <c r="M84" s="122"/>
      <c r="N84" s="119"/>
    </row>
    <row r="85" spans="1:14" s="99" customFormat="1" ht="15.75" x14ac:dyDescent="0.25">
      <c r="A85" s="116">
        <v>97602</v>
      </c>
      <c r="B85" s="117" t="s">
        <v>131</v>
      </c>
      <c r="C85" s="117"/>
      <c r="D85" s="119"/>
      <c r="E85" s="119"/>
      <c r="F85" s="119"/>
      <c r="G85" s="121" t="s">
        <v>132</v>
      </c>
      <c r="H85" s="119"/>
      <c r="I85" s="119"/>
      <c r="J85" s="121" t="s">
        <v>132</v>
      </c>
      <c r="K85" s="120" t="s">
        <v>132</v>
      </c>
      <c r="L85" s="121"/>
      <c r="M85" s="122"/>
      <c r="N85" s="119"/>
    </row>
    <row r="86" spans="1:14" s="99" customFormat="1" ht="15.75" x14ac:dyDescent="0.25">
      <c r="A86" s="116">
        <v>97605</v>
      </c>
      <c r="B86" s="117" t="s">
        <v>131</v>
      </c>
      <c r="C86" s="117"/>
      <c r="D86" s="119">
        <v>4226</v>
      </c>
      <c r="E86" s="119"/>
      <c r="F86" s="119"/>
      <c r="G86" s="119"/>
      <c r="H86" s="119"/>
      <c r="I86" s="119"/>
      <c r="J86" s="121" t="s">
        <v>132</v>
      </c>
      <c r="K86" s="120" t="s">
        <v>132</v>
      </c>
      <c r="L86" s="121"/>
      <c r="M86" s="122"/>
      <c r="N86" s="119"/>
    </row>
    <row r="87" spans="1:14" s="99" customFormat="1" ht="15.75" x14ac:dyDescent="0.25">
      <c r="A87" s="116">
        <v>97606</v>
      </c>
      <c r="B87" s="117" t="s">
        <v>131</v>
      </c>
      <c r="C87" s="117"/>
      <c r="D87" s="119">
        <v>4226</v>
      </c>
      <c r="E87" s="119"/>
      <c r="F87" s="119"/>
      <c r="G87" s="119"/>
      <c r="H87" s="119"/>
      <c r="I87" s="119"/>
      <c r="J87" s="121" t="s">
        <v>132</v>
      </c>
      <c r="K87" s="120" t="s">
        <v>132</v>
      </c>
      <c r="L87" s="121"/>
      <c r="M87" s="122"/>
      <c r="N87" s="119"/>
    </row>
    <row r="88" spans="1:14" s="97" customFormat="1" ht="15.75" x14ac:dyDescent="0.25">
      <c r="A88" s="116">
        <v>97607</v>
      </c>
      <c r="B88" s="124">
        <v>42005</v>
      </c>
      <c r="C88" s="117"/>
      <c r="D88" s="119">
        <v>8985</v>
      </c>
      <c r="E88" s="121" t="s">
        <v>132</v>
      </c>
      <c r="F88" s="119"/>
      <c r="G88" s="119"/>
      <c r="H88" s="119"/>
      <c r="I88" s="119"/>
      <c r="J88" s="121" t="s">
        <v>132</v>
      </c>
      <c r="K88" s="120" t="s">
        <v>132</v>
      </c>
      <c r="L88" s="121"/>
      <c r="M88" s="122"/>
      <c r="N88" s="119"/>
    </row>
    <row r="89" spans="1:14" s="97" customFormat="1" ht="15.75" x14ac:dyDescent="0.25">
      <c r="A89" s="116">
        <v>97608</v>
      </c>
      <c r="B89" s="124">
        <v>42005</v>
      </c>
      <c r="C89" s="117"/>
      <c r="D89" s="119">
        <v>8985</v>
      </c>
      <c r="E89" s="121" t="s">
        <v>132</v>
      </c>
      <c r="F89" s="119"/>
      <c r="G89" s="119"/>
      <c r="H89" s="119"/>
      <c r="I89" s="119"/>
      <c r="J89" s="121" t="s">
        <v>132</v>
      </c>
      <c r="K89" s="120" t="s">
        <v>132</v>
      </c>
      <c r="L89" s="121"/>
      <c r="M89" s="122"/>
      <c r="N89" s="119"/>
    </row>
    <row r="90" spans="1:14" s="97" customFormat="1" ht="15.75" x14ac:dyDescent="0.25">
      <c r="A90" s="116">
        <v>97610</v>
      </c>
      <c r="B90" s="124">
        <v>41640</v>
      </c>
      <c r="C90" s="117"/>
      <c r="D90" s="119">
        <v>8482</v>
      </c>
      <c r="E90" s="119"/>
      <c r="F90" s="119"/>
      <c r="G90" s="119"/>
      <c r="H90" s="119"/>
      <c r="I90" s="119"/>
      <c r="J90" s="121" t="s">
        <v>132</v>
      </c>
      <c r="K90" s="120" t="s">
        <v>132</v>
      </c>
      <c r="L90" s="121"/>
      <c r="M90" s="122"/>
      <c r="N90" s="119"/>
    </row>
    <row r="91" spans="1:14" s="97" customFormat="1" ht="15.75" x14ac:dyDescent="0.25">
      <c r="A91" s="116">
        <v>97703</v>
      </c>
      <c r="B91" s="124" t="s">
        <v>131</v>
      </c>
      <c r="C91" s="124">
        <v>38717</v>
      </c>
      <c r="D91" s="119">
        <v>4226</v>
      </c>
      <c r="E91" s="119"/>
      <c r="F91" s="119"/>
      <c r="G91" s="119"/>
      <c r="H91" s="119"/>
      <c r="I91" s="121" t="s">
        <v>132</v>
      </c>
      <c r="J91" s="121"/>
      <c r="K91" s="120"/>
      <c r="L91" s="121"/>
      <c r="M91" s="122"/>
      <c r="N91" s="119"/>
    </row>
    <row r="92" spans="1:14" s="97" customFormat="1" ht="15.75" x14ac:dyDescent="0.25">
      <c r="A92" s="116">
        <v>97750</v>
      </c>
      <c r="B92" s="117" t="s">
        <v>131</v>
      </c>
      <c r="C92" s="117"/>
      <c r="D92" s="119"/>
      <c r="E92" s="119"/>
      <c r="F92" s="119"/>
      <c r="G92" s="119"/>
      <c r="H92" s="119"/>
      <c r="I92" s="121" t="s">
        <v>132</v>
      </c>
      <c r="J92" s="119"/>
      <c r="K92" s="125"/>
      <c r="L92" s="119"/>
      <c r="M92" s="122"/>
      <c r="N92" s="119"/>
    </row>
    <row r="93" spans="1:14" s="97" customFormat="1" ht="15.75" x14ac:dyDescent="0.25">
      <c r="A93" s="116">
        <v>97755</v>
      </c>
      <c r="B93" s="117" t="s">
        <v>131</v>
      </c>
      <c r="C93" s="117"/>
      <c r="D93" s="119"/>
      <c r="E93" s="119"/>
      <c r="F93" s="119"/>
      <c r="G93" s="119"/>
      <c r="H93" s="119"/>
      <c r="I93" s="121" t="s">
        <v>132</v>
      </c>
      <c r="J93" s="119"/>
      <c r="K93" s="125"/>
      <c r="L93" s="119"/>
      <c r="M93" s="122"/>
      <c r="N93" s="119"/>
    </row>
    <row r="94" spans="1:14" s="97" customFormat="1" ht="15.75" x14ac:dyDescent="0.25">
      <c r="A94" s="116">
        <v>97760</v>
      </c>
      <c r="B94" s="124">
        <v>38718</v>
      </c>
      <c r="C94" s="124"/>
      <c r="D94" s="129">
        <v>4226</v>
      </c>
      <c r="E94" s="119"/>
      <c r="F94" s="121" t="s">
        <v>132</v>
      </c>
      <c r="G94" s="119"/>
      <c r="H94" s="119"/>
      <c r="I94" s="121" t="s">
        <v>132</v>
      </c>
      <c r="J94" s="119"/>
      <c r="K94" s="125"/>
      <c r="L94" s="119"/>
      <c r="M94" s="122"/>
      <c r="N94" s="119"/>
    </row>
    <row r="95" spans="1:14" s="97" customFormat="1" ht="15.75" x14ac:dyDescent="0.25">
      <c r="A95" s="116">
        <v>97761</v>
      </c>
      <c r="B95" s="124">
        <v>38718</v>
      </c>
      <c r="C95" s="124"/>
      <c r="D95" s="129">
        <v>4226</v>
      </c>
      <c r="E95" s="119"/>
      <c r="F95" s="119"/>
      <c r="G95" s="119"/>
      <c r="H95" s="119"/>
      <c r="I95" s="121" t="s">
        <v>132</v>
      </c>
      <c r="J95" s="119"/>
      <c r="K95" s="125"/>
      <c r="L95" s="119"/>
      <c r="M95" s="122"/>
      <c r="N95" s="119"/>
    </row>
    <row r="96" spans="1:14" s="97" customFormat="1" ht="15.75" x14ac:dyDescent="0.25">
      <c r="A96" s="116">
        <v>97762</v>
      </c>
      <c r="B96" s="124">
        <v>38718</v>
      </c>
      <c r="C96" s="124">
        <v>43100</v>
      </c>
      <c r="D96" s="129">
        <v>10303</v>
      </c>
      <c r="E96" s="119"/>
      <c r="F96" s="119"/>
      <c r="G96" s="119"/>
      <c r="H96" s="119"/>
      <c r="I96" s="121" t="s">
        <v>132</v>
      </c>
      <c r="J96" s="119"/>
      <c r="K96" s="125"/>
      <c r="L96" s="119"/>
      <c r="M96" s="122"/>
      <c r="N96" s="119"/>
    </row>
    <row r="97" spans="1:14" s="97" customFormat="1" ht="15.75" x14ac:dyDescent="0.25">
      <c r="A97" s="116">
        <v>97763</v>
      </c>
      <c r="B97" s="124">
        <v>43101</v>
      </c>
      <c r="C97" s="124"/>
      <c r="D97" s="129">
        <v>10303</v>
      </c>
      <c r="E97" s="119"/>
      <c r="F97" s="119"/>
      <c r="G97" s="119"/>
      <c r="H97" s="119"/>
      <c r="I97" s="121" t="s">
        <v>132</v>
      </c>
      <c r="J97" s="119"/>
      <c r="K97" s="125"/>
      <c r="L97" s="119"/>
      <c r="M97" s="122"/>
      <c r="N97" s="119"/>
    </row>
    <row r="98" spans="1:14" s="97" customFormat="1" ht="15.75" x14ac:dyDescent="0.25">
      <c r="A98" s="116">
        <v>97799</v>
      </c>
      <c r="B98" s="117" t="s">
        <v>131</v>
      </c>
      <c r="C98" s="117"/>
      <c r="D98" s="119"/>
      <c r="E98" s="121" t="s">
        <v>132</v>
      </c>
      <c r="F98" s="119"/>
      <c r="G98" s="119"/>
      <c r="H98" s="119"/>
      <c r="I98" s="121" t="s">
        <v>132</v>
      </c>
      <c r="J98" s="119"/>
      <c r="K98" s="125"/>
      <c r="L98" s="119"/>
      <c r="M98" s="122"/>
      <c r="N98" s="119"/>
    </row>
    <row r="99" spans="1:14" s="97" customFormat="1" ht="15.75" x14ac:dyDescent="0.25">
      <c r="A99" s="116">
        <v>98966</v>
      </c>
      <c r="B99" s="124">
        <v>43891</v>
      </c>
      <c r="C99" s="117"/>
      <c r="D99" s="119">
        <v>11791</v>
      </c>
      <c r="E99" s="121"/>
      <c r="F99" s="119"/>
      <c r="G99" s="119"/>
      <c r="H99" s="119"/>
      <c r="I99" s="121"/>
      <c r="J99" s="119"/>
      <c r="K99" s="125"/>
      <c r="L99" s="119"/>
      <c r="M99" s="122"/>
      <c r="N99" s="121" t="s">
        <v>132</v>
      </c>
    </row>
    <row r="100" spans="1:14" s="97" customFormat="1" ht="15.75" x14ac:dyDescent="0.25">
      <c r="A100" s="116">
        <v>98967</v>
      </c>
      <c r="B100" s="124">
        <v>43891</v>
      </c>
      <c r="C100" s="117"/>
      <c r="D100" s="119">
        <v>11791</v>
      </c>
      <c r="E100" s="121"/>
      <c r="F100" s="119"/>
      <c r="G100" s="119"/>
      <c r="H100" s="119"/>
      <c r="I100" s="121"/>
      <c r="J100" s="119"/>
      <c r="K100" s="125"/>
      <c r="L100" s="119"/>
      <c r="M100" s="122"/>
      <c r="N100" s="121" t="s">
        <v>132</v>
      </c>
    </row>
    <row r="101" spans="1:14" s="97" customFormat="1" ht="15.75" x14ac:dyDescent="0.25">
      <c r="A101" s="116">
        <v>98968</v>
      </c>
      <c r="B101" s="124">
        <v>43891</v>
      </c>
      <c r="C101" s="117"/>
      <c r="D101" s="119">
        <v>11791</v>
      </c>
      <c r="E101" s="121"/>
      <c r="F101" s="119"/>
      <c r="G101" s="119"/>
      <c r="H101" s="119"/>
      <c r="I101" s="121"/>
      <c r="J101" s="119"/>
      <c r="K101" s="125"/>
      <c r="L101" s="119"/>
      <c r="M101" s="122"/>
      <c r="N101" s="121" t="s">
        <v>132</v>
      </c>
    </row>
    <row r="102" spans="1:14" s="97" customFormat="1" ht="15.75" x14ac:dyDescent="0.25">
      <c r="A102" s="116">
        <v>98970</v>
      </c>
      <c r="B102" s="124">
        <v>44197</v>
      </c>
      <c r="C102" s="117"/>
      <c r="D102" s="119">
        <v>12126</v>
      </c>
      <c r="E102" s="121"/>
      <c r="F102" s="119"/>
      <c r="G102" s="119"/>
      <c r="H102" s="119"/>
      <c r="I102" s="121"/>
      <c r="J102" s="119"/>
      <c r="K102" s="125"/>
      <c r="L102" s="119"/>
      <c r="M102" s="122"/>
      <c r="N102" s="121" t="s">
        <v>132</v>
      </c>
    </row>
    <row r="103" spans="1:14" s="97" customFormat="1" ht="15.75" x14ac:dyDescent="0.25">
      <c r="A103" s="116">
        <v>98971</v>
      </c>
      <c r="B103" s="124">
        <v>44197</v>
      </c>
      <c r="C103" s="117"/>
      <c r="D103" s="119">
        <v>12126</v>
      </c>
      <c r="E103" s="121"/>
      <c r="F103" s="119"/>
      <c r="G103" s="119"/>
      <c r="H103" s="119"/>
      <c r="I103" s="121"/>
      <c r="J103" s="119"/>
      <c r="K103" s="125"/>
      <c r="L103" s="119"/>
      <c r="M103" s="122"/>
      <c r="N103" s="121" t="s">
        <v>132</v>
      </c>
    </row>
    <row r="104" spans="1:14" s="97" customFormat="1" ht="15.75" x14ac:dyDescent="0.25">
      <c r="A104" s="116">
        <v>98972</v>
      </c>
      <c r="B104" s="124">
        <v>44197</v>
      </c>
      <c r="C104" s="117"/>
      <c r="D104" s="119">
        <v>12126</v>
      </c>
      <c r="E104" s="121"/>
      <c r="F104" s="119"/>
      <c r="G104" s="119"/>
      <c r="H104" s="119"/>
      <c r="I104" s="121"/>
      <c r="J104" s="119"/>
      <c r="K104" s="125"/>
      <c r="L104" s="119"/>
      <c r="M104" s="122"/>
      <c r="N104" s="121" t="s">
        <v>132</v>
      </c>
    </row>
    <row r="105" spans="1:14" s="97" customFormat="1" ht="15.75" x14ac:dyDescent="0.25">
      <c r="A105" s="116" t="s">
        <v>102</v>
      </c>
      <c r="B105" s="117" t="s">
        <v>131</v>
      </c>
      <c r="C105" s="117"/>
      <c r="D105" s="119"/>
      <c r="E105" s="119"/>
      <c r="F105" s="119"/>
      <c r="G105" s="119"/>
      <c r="H105" s="119"/>
      <c r="I105" s="121" t="s">
        <v>132</v>
      </c>
      <c r="J105" s="119"/>
      <c r="K105" s="125"/>
      <c r="L105" s="119"/>
      <c r="M105" s="122"/>
      <c r="N105" s="119"/>
    </row>
    <row r="106" spans="1:14" s="97" customFormat="1" ht="15.75" x14ac:dyDescent="0.25">
      <c r="A106" s="116" t="s">
        <v>103</v>
      </c>
      <c r="B106" s="117" t="s">
        <v>131</v>
      </c>
      <c r="C106" s="117"/>
      <c r="D106" s="119"/>
      <c r="E106" s="119"/>
      <c r="F106" s="119"/>
      <c r="G106" s="119"/>
      <c r="H106" s="119"/>
      <c r="I106" s="121" t="s">
        <v>132</v>
      </c>
      <c r="J106" s="119"/>
      <c r="K106" s="125"/>
      <c r="L106" s="119"/>
      <c r="M106" s="122"/>
      <c r="N106" s="119"/>
    </row>
    <row r="107" spans="1:14" s="97" customFormat="1" ht="15.75" x14ac:dyDescent="0.25">
      <c r="A107" s="116" t="s">
        <v>133</v>
      </c>
      <c r="B107" s="117" t="s">
        <v>131</v>
      </c>
      <c r="C107" s="117"/>
      <c r="D107" s="119"/>
      <c r="E107" s="119"/>
      <c r="F107" s="119"/>
      <c r="G107" s="119"/>
      <c r="H107" s="119"/>
      <c r="I107" s="121" t="s">
        <v>132</v>
      </c>
      <c r="J107" s="119"/>
      <c r="K107" s="125"/>
      <c r="L107" s="119"/>
      <c r="M107" s="122"/>
      <c r="N107" s="119"/>
    </row>
    <row r="108" spans="1:14" s="97" customFormat="1" ht="15.75" x14ac:dyDescent="0.25">
      <c r="A108" s="116" t="s">
        <v>291</v>
      </c>
      <c r="B108" s="124">
        <v>40909</v>
      </c>
      <c r="C108" s="117"/>
      <c r="D108" s="119"/>
      <c r="E108" s="119"/>
      <c r="F108" s="119"/>
      <c r="G108" s="119"/>
      <c r="H108" s="121" t="s">
        <v>132</v>
      </c>
      <c r="I108" s="121"/>
      <c r="J108" s="121"/>
      <c r="K108" s="120" t="s">
        <v>132</v>
      </c>
      <c r="L108" s="119"/>
      <c r="M108" s="122"/>
      <c r="N108" s="119"/>
    </row>
    <row r="109" spans="1:14" s="97" customFormat="1" ht="15.75" x14ac:dyDescent="0.25">
      <c r="A109" s="130" t="s">
        <v>235</v>
      </c>
      <c r="B109" s="124">
        <v>41275</v>
      </c>
      <c r="C109" s="124">
        <v>42004</v>
      </c>
      <c r="D109" s="129">
        <v>8985</v>
      </c>
      <c r="E109" s="119"/>
      <c r="F109" s="119"/>
      <c r="G109" s="119"/>
      <c r="H109" s="119"/>
      <c r="I109" s="119"/>
      <c r="J109" s="121" t="s">
        <v>132</v>
      </c>
      <c r="K109" s="120" t="s">
        <v>132</v>
      </c>
      <c r="L109" s="121"/>
      <c r="M109" s="122"/>
      <c r="N109" s="119"/>
    </row>
    <row r="110" spans="1:14" s="97" customFormat="1" ht="15.75" x14ac:dyDescent="0.25">
      <c r="A110" s="130" t="s">
        <v>236</v>
      </c>
      <c r="B110" s="124">
        <v>41275</v>
      </c>
      <c r="C110" s="124">
        <v>42004</v>
      </c>
      <c r="D110" s="129">
        <v>8985</v>
      </c>
      <c r="E110" s="119"/>
      <c r="F110" s="119"/>
      <c r="G110" s="119"/>
      <c r="H110" s="119"/>
      <c r="I110" s="119"/>
      <c r="J110" s="121" t="s">
        <v>132</v>
      </c>
      <c r="K110" s="120" t="s">
        <v>132</v>
      </c>
      <c r="L110" s="121"/>
      <c r="M110" s="122"/>
      <c r="N110" s="119"/>
    </row>
    <row r="111" spans="1:14" s="97" customFormat="1" ht="15.75" x14ac:dyDescent="0.25">
      <c r="A111" s="130" t="s">
        <v>420</v>
      </c>
      <c r="B111" s="124">
        <v>43101</v>
      </c>
      <c r="C111" s="123" t="s">
        <v>435</v>
      </c>
      <c r="D111" s="119">
        <v>11501</v>
      </c>
      <c r="E111" s="119"/>
      <c r="F111" s="119"/>
      <c r="G111" s="119"/>
      <c r="H111" s="119"/>
      <c r="I111" s="119"/>
      <c r="J111" s="121"/>
      <c r="K111" s="120" t="s">
        <v>132</v>
      </c>
      <c r="L111" s="121"/>
      <c r="M111" s="122"/>
      <c r="N111" s="119"/>
    </row>
    <row r="112" spans="1:14" s="97" customFormat="1" ht="15.75" x14ac:dyDescent="0.25">
      <c r="A112" s="130" t="s">
        <v>491</v>
      </c>
      <c r="B112" s="124">
        <v>43891</v>
      </c>
      <c r="C112" s="118">
        <v>44196</v>
      </c>
      <c r="D112" s="119">
        <v>12126</v>
      </c>
      <c r="E112" s="119"/>
      <c r="F112" s="119"/>
      <c r="G112" s="119"/>
      <c r="H112" s="119"/>
      <c r="I112" s="119"/>
      <c r="J112" s="121"/>
      <c r="K112" s="120"/>
      <c r="L112" s="121"/>
      <c r="M112" s="122"/>
      <c r="N112" s="121" t="s">
        <v>132</v>
      </c>
    </row>
    <row r="113" spans="1:14" s="97" customFormat="1" ht="15.75" x14ac:dyDescent="0.25">
      <c r="A113" s="130" t="s">
        <v>492</v>
      </c>
      <c r="B113" s="124">
        <v>43891</v>
      </c>
      <c r="C113" s="118">
        <v>44196</v>
      </c>
      <c r="D113" s="119">
        <v>12126</v>
      </c>
      <c r="E113" s="119"/>
      <c r="F113" s="119"/>
      <c r="G113" s="119"/>
      <c r="H113" s="119"/>
      <c r="I113" s="119"/>
      <c r="J113" s="121"/>
      <c r="K113" s="120"/>
      <c r="L113" s="121"/>
      <c r="M113" s="122"/>
      <c r="N113" s="121" t="s">
        <v>132</v>
      </c>
    </row>
    <row r="114" spans="1:14" s="97" customFormat="1" ht="15.75" x14ac:dyDescent="0.25">
      <c r="A114" s="130" t="s">
        <v>493</v>
      </c>
      <c r="B114" s="124">
        <v>43891</v>
      </c>
      <c r="C114" s="118">
        <v>44196</v>
      </c>
      <c r="D114" s="119">
        <v>12126</v>
      </c>
      <c r="E114" s="119"/>
      <c r="F114" s="119"/>
      <c r="G114" s="119"/>
      <c r="H114" s="119"/>
      <c r="I114" s="119"/>
      <c r="J114" s="121"/>
      <c r="K114" s="120"/>
      <c r="L114" s="121"/>
      <c r="M114" s="122"/>
      <c r="N114" s="121" t="s">
        <v>132</v>
      </c>
    </row>
    <row r="115" spans="1:14" s="97" customFormat="1" ht="15.75" x14ac:dyDescent="0.25">
      <c r="A115" s="130" t="s">
        <v>494</v>
      </c>
      <c r="B115" s="124">
        <v>43891</v>
      </c>
      <c r="C115" s="118">
        <v>44196</v>
      </c>
      <c r="D115" s="119">
        <v>12126</v>
      </c>
      <c r="E115" s="119"/>
      <c r="F115" s="119"/>
      <c r="G115" s="119"/>
      <c r="H115" s="119"/>
      <c r="I115" s="119"/>
      <c r="J115" s="121"/>
      <c r="K115" s="120"/>
      <c r="L115" s="121"/>
      <c r="M115" s="122"/>
      <c r="N115" s="121" t="s">
        <v>132</v>
      </c>
    </row>
    <row r="116" spans="1:14" s="97" customFormat="1" ht="15.75" x14ac:dyDescent="0.25">
      <c r="A116" s="130" t="s">
        <v>495</v>
      </c>
      <c r="B116" s="124">
        <v>43891</v>
      </c>
      <c r="C116" s="118">
        <v>44196</v>
      </c>
      <c r="D116" s="119">
        <v>12126</v>
      </c>
      <c r="E116" s="119"/>
      <c r="F116" s="119"/>
      <c r="G116" s="119"/>
      <c r="H116" s="119"/>
      <c r="I116" s="119"/>
      <c r="J116" s="121"/>
      <c r="K116" s="120"/>
      <c r="L116" s="121"/>
      <c r="M116" s="122"/>
      <c r="N116" s="121" t="s">
        <v>132</v>
      </c>
    </row>
    <row r="117" spans="1:14" s="97" customFormat="1" ht="15.75" x14ac:dyDescent="0.25">
      <c r="A117" s="130" t="s">
        <v>496</v>
      </c>
      <c r="B117" s="124">
        <v>44197</v>
      </c>
      <c r="C117" s="118"/>
      <c r="D117" s="119">
        <v>12126</v>
      </c>
      <c r="E117" s="119"/>
      <c r="F117" s="119"/>
      <c r="G117" s="119"/>
      <c r="H117" s="119"/>
      <c r="I117" s="119"/>
      <c r="J117" s="121"/>
      <c r="K117" s="120"/>
      <c r="L117" s="121"/>
      <c r="M117" s="122"/>
      <c r="N117" s="121" t="s">
        <v>132</v>
      </c>
    </row>
    <row r="118" spans="1:14" s="97" customFormat="1" ht="15.75" x14ac:dyDescent="0.25">
      <c r="A118" s="130" t="s">
        <v>497</v>
      </c>
      <c r="B118" s="124">
        <v>44197</v>
      </c>
      <c r="C118" s="118"/>
      <c r="D118" s="119">
        <v>12126</v>
      </c>
      <c r="E118" s="119"/>
      <c r="F118" s="119"/>
      <c r="G118" s="119"/>
      <c r="H118" s="119"/>
      <c r="I118" s="119"/>
      <c r="J118" s="121"/>
      <c r="K118" s="120"/>
      <c r="L118" s="121"/>
      <c r="M118" s="122"/>
      <c r="N118" s="121" t="s">
        <v>132</v>
      </c>
    </row>
    <row r="119" spans="1:14" s="97" customFormat="1" ht="15.75" x14ac:dyDescent="0.25">
      <c r="A119" s="131" t="s">
        <v>237</v>
      </c>
      <c r="B119" s="124">
        <v>41275</v>
      </c>
      <c r="C119" s="123" t="s">
        <v>435</v>
      </c>
      <c r="D119" s="119">
        <v>11501</v>
      </c>
      <c r="E119" s="119"/>
      <c r="F119" s="119"/>
      <c r="G119" s="119"/>
      <c r="H119" s="119"/>
      <c r="I119" s="119"/>
      <c r="J119" s="119"/>
      <c r="K119" s="125"/>
      <c r="L119" s="121" t="s">
        <v>132</v>
      </c>
      <c r="M119" s="122"/>
      <c r="N119" s="119"/>
    </row>
    <row r="120" spans="1:14" s="97" customFormat="1" ht="15.75" x14ac:dyDescent="0.25">
      <c r="A120" s="131" t="s">
        <v>238</v>
      </c>
      <c r="B120" s="124">
        <v>41275</v>
      </c>
      <c r="C120" s="123" t="s">
        <v>435</v>
      </c>
      <c r="D120" s="119">
        <v>11501</v>
      </c>
      <c r="E120" s="119"/>
      <c r="F120" s="119"/>
      <c r="G120" s="119"/>
      <c r="H120" s="119"/>
      <c r="I120" s="119"/>
      <c r="J120" s="119"/>
      <c r="K120" s="125"/>
      <c r="L120" s="121" t="s">
        <v>132</v>
      </c>
      <c r="M120" s="122"/>
      <c r="N120" s="119"/>
    </row>
    <row r="121" spans="1:14" s="97" customFormat="1" ht="15.75" x14ac:dyDescent="0.25">
      <c r="A121" s="131" t="s">
        <v>239</v>
      </c>
      <c r="B121" s="124">
        <v>41275</v>
      </c>
      <c r="C121" s="123" t="s">
        <v>435</v>
      </c>
      <c r="D121" s="119">
        <v>11501</v>
      </c>
      <c r="E121" s="119"/>
      <c r="F121" s="119"/>
      <c r="G121" s="119"/>
      <c r="H121" s="119"/>
      <c r="I121" s="119"/>
      <c r="J121" s="119"/>
      <c r="K121" s="125"/>
      <c r="L121" s="121" t="s">
        <v>132</v>
      </c>
      <c r="M121" s="122"/>
      <c r="N121" s="119"/>
    </row>
    <row r="122" spans="1:14" s="97" customFormat="1" ht="15.75" x14ac:dyDescent="0.25">
      <c r="A122" s="131" t="s">
        <v>240</v>
      </c>
      <c r="B122" s="124">
        <v>41275</v>
      </c>
      <c r="C122" s="123" t="s">
        <v>435</v>
      </c>
      <c r="D122" s="119">
        <v>11501</v>
      </c>
      <c r="E122" s="119"/>
      <c r="F122" s="119"/>
      <c r="G122" s="119"/>
      <c r="H122" s="119"/>
      <c r="I122" s="119"/>
      <c r="J122" s="119"/>
      <c r="K122" s="125"/>
      <c r="L122" s="121" t="s">
        <v>132</v>
      </c>
      <c r="M122" s="122"/>
      <c r="N122" s="119"/>
    </row>
    <row r="123" spans="1:14" s="97" customFormat="1" ht="15.75" x14ac:dyDescent="0.25">
      <c r="A123" s="131" t="s">
        <v>241</v>
      </c>
      <c r="B123" s="124">
        <v>41275</v>
      </c>
      <c r="C123" s="123" t="s">
        <v>435</v>
      </c>
      <c r="D123" s="119">
        <v>11501</v>
      </c>
      <c r="E123" s="119"/>
      <c r="F123" s="119"/>
      <c r="G123" s="119"/>
      <c r="H123" s="119"/>
      <c r="I123" s="119"/>
      <c r="J123" s="119"/>
      <c r="K123" s="125"/>
      <c r="L123" s="121" t="s">
        <v>132</v>
      </c>
      <c r="M123" s="122"/>
      <c r="N123" s="119"/>
    </row>
    <row r="124" spans="1:14" s="97" customFormat="1" ht="15.75" x14ac:dyDescent="0.25">
      <c r="A124" s="131" t="s">
        <v>242</v>
      </c>
      <c r="B124" s="124">
        <v>41275</v>
      </c>
      <c r="C124" s="123" t="s">
        <v>435</v>
      </c>
      <c r="D124" s="119">
        <v>11501</v>
      </c>
      <c r="E124" s="119"/>
      <c r="F124" s="119"/>
      <c r="G124" s="119"/>
      <c r="H124" s="119"/>
      <c r="I124" s="119"/>
      <c r="J124" s="119"/>
      <c r="K124" s="125"/>
      <c r="L124" s="121" t="s">
        <v>132</v>
      </c>
      <c r="M124" s="122"/>
      <c r="N124" s="119"/>
    </row>
    <row r="125" spans="1:14" s="97" customFormat="1" ht="15.75" x14ac:dyDescent="0.25">
      <c r="A125" s="131" t="s">
        <v>243</v>
      </c>
      <c r="B125" s="124">
        <v>41275</v>
      </c>
      <c r="C125" s="123" t="s">
        <v>435</v>
      </c>
      <c r="D125" s="119">
        <v>11501</v>
      </c>
      <c r="E125" s="119"/>
      <c r="F125" s="119"/>
      <c r="G125" s="119"/>
      <c r="H125" s="119"/>
      <c r="I125" s="119"/>
      <c r="J125" s="119"/>
      <c r="K125" s="125"/>
      <c r="L125" s="121" t="s">
        <v>132</v>
      </c>
      <c r="M125" s="122"/>
      <c r="N125" s="119"/>
    </row>
    <row r="126" spans="1:14" s="97" customFormat="1" ht="15.75" x14ac:dyDescent="0.25">
      <c r="A126" s="131" t="s">
        <v>244</v>
      </c>
      <c r="B126" s="124">
        <v>41275</v>
      </c>
      <c r="C126" s="123" t="s">
        <v>435</v>
      </c>
      <c r="D126" s="119">
        <v>11501</v>
      </c>
      <c r="E126" s="119"/>
      <c r="F126" s="119"/>
      <c r="G126" s="119"/>
      <c r="H126" s="119"/>
      <c r="I126" s="119"/>
      <c r="J126" s="119"/>
      <c r="K126" s="125"/>
      <c r="L126" s="121" t="s">
        <v>132</v>
      </c>
      <c r="M126" s="122"/>
      <c r="N126" s="119"/>
    </row>
    <row r="127" spans="1:14" s="97" customFormat="1" ht="15.75" x14ac:dyDescent="0.25">
      <c r="A127" s="131" t="s">
        <v>245</v>
      </c>
      <c r="B127" s="124">
        <v>41275</v>
      </c>
      <c r="C127" s="123" t="s">
        <v>435</v>
      </c>
      <c r="D127" s="119">
        <v>11501</v>
      </c>
      <c r="E127" s="119"/>
      <c r="F127" s="119"/>
      <c r="G127" s="119"/>
      <c r="H127" s="119"/>
      <c r="I127" s="119"/>
      <c r="J127" s="119"/>
      <c r="K127" s="125"/>
      <c r="L127" s="121" t="s">
        <v>132</v>
      </c>
      <c r="M127" s="122"/>
      <c r="N127" s="119"/>
    </row>
    <row r="128" spans="1:14" s="97" customFormat="1" ht="15.75" x14ac:dyDescent="0.25">
      <c r="A128" s="131" t="s">
        <v>246</v>
      </c>
      <c r="B128" s="124">
        <v>41275</v>
      </c>
      <c r="C128" s="123" t="s">
        <v>435</v>
      </c>
      <c r="D128" s="119">
        <v>11501</v>
      </c>
      <c r="E128" s="119"/>
      <c r="F128" s="119"/>
      <c r="G128" s="119"/>
      <c r="H128" s="119"/>
      <c r="I128" s="119"/>
      <c r="J128" s="119"/>
      <c r="K128" s="125"/>
      <c r="L128" s="121" t="s">
        <v>132</v>
      </c>
      <c r="M128" s="122"/>
      <c r="N128" s="119"/>
    </row>
    <row r="129" spans="1:14" s="97" customFormat="1" ht="15.75" x14ac:dyDescent="0.25">
      <c r="A129" s="131" t="s">
        <v>247</v>
      </c>
      <c r="B129" s="124">
        <v>41275</v>
      </c>
      <c r="C129" s="123" t="s">
        <v>435</v>
      </c>
      <c r="D129" s="119">
        <v>11501</v>
      </c>
      <c r="E129" s="119"/>
      <c r="F129" s="119"/>
      <c r="G129" s="119"/>
      <c r="H129" s="119"/>
      <c r="I129" s="119"/>
      <c r="J129" s="119"/>
      <c r="K129" s="125"/>
      <c r="L129" s="121" t="s">
        <v>132</v>
      </c>
      <c r="M129" s="122"/>
      <c r="N129" s="119"/>
    </row>
    <row r="130" spans="1:14" s="97" customFormat="1" ht="15.75" x14ac:dyDescent="0.25">
      <c r="A130" s="131" t="s">
        <v>248</v>
      </c>
      <c r="B130" s="124">
        <v>41275</v>
      </c>
      <c r="C130" s="123" t="s">
        <v>435</v>
      </c>
      <c r="D130" s="119">
        <v>11501</v>
      </c>
      <c r="E130" s="119"/>
      <c r="F130" s="119"/>
      <c r="G130" s="119"/>
      <c r="H130" s="119"/>
      <c r="I130" s="119"/>
      <c r="J130" s="119"/>
      <c r="K130" s="125"/>
      <c r="L130" s="121" t="s">
        <v>132</v>
      </c>
      <c r="M130" s="122"/>
      <c r="N130" s="119"/>
    </row>
    <row r="131" spans="1:14" s="97" customFormat="1" ht="15.75" x14ac:dyDescent="0.25">
      <c r="A131" s="131" t="s">
        <v>249</v>
      </c>
      <c r="B131" s="124">
        <v>41275</v>
      </c>
      <c r="C131" s="123" t="s">
        <v>435</v>
      </c>
      <c r="D131" s="119">
        <v>11501</v>
      </c>
      <c r="E131" s="119"/>
      <c r="F131" s="119"/>
      <c r="G131" s="119"/>
      <c r="H131" s="119"/>
      <c r="I131" s="119"/>
      <c r="J131" s="119"/>
      <c r="K131" s="125"/>
      <c r="L131" s="121" t="s">
        <v>132</v>
      </c>
      <c r="M131" s="122"/>
      <c r="N131" s="119"/>
    </row>
    <row r="132" spans="1:14" s="97" customFormat="1" ht="15.75" x14ac:dyDescent="0.25">
      <c r="A132" s="131" t="s">
        <v>250</v>
      </c>
      <c r="B132" s="124">
        <v>41275</v>
      </c>
      <c r="C132" s="123" t="s">
        <v>435</v>
      </c>
      <c r="D132" s="119">
        <v>11501</v>
      </c>
      <c r="E132" s="119"/>
      <c r="F132" s="119"/>
      <c r="G132" s="119"/>
      <c r="H132" s="119"/>
      <c r="I132" s="119"/>
      <c r="J132" s="119"/>
      <c r="K132" s="125"/>
      <c r="L132" s="121" t="s">
        <v>132</v>
      </c>
      <c r="M132" s="122"/>
      <c r="N132" s="119"/>
    </row>
    <row r="133" spans="1:14" s="97" customFormat="1" ht="15.75" x14ac:dyDescent="0.25">
      <c r="A133" s="131" t="s">
        <v>251</v>
      </c>
      <c r="B133" s="124">
        <v>41275</v>
      </c>
      <c r="C133" s="123" t="s">
        <v>435</v>
      </c>
      <c r="D133" s="119">
        <v>11501</v>
      </c>
      <c r="E133" s="119"/>
      <c r="F133" s="119"/>
      <c r="G133" s="119"/>
      <c r="H133" s="119"/>
      <c r="I133" s="119"/>
      <c r="J133" s="119"/>
      <c r="K133" s="125"/>
      <c r="L133" s="121" t="s">
        <v>132</v>
      </c>
      <c r="M133" s="122"/>
      <c r="N133" s="119"/>
    </row>
    <row r="134" spans="1:14" s="97" customFormat="1" ht="15.75" x14ac:dyDescent="0.25">
      <c r="A134" s="131" t="s">
        <v>252</v>
      </c>
      <c r="B134" s="124">
        <v>41275</v>
      </c>
      <c r="C134" s="123" t="s">
        <v>435</v>
      </c>
      <c r="D134" s="119">
        <v>11501</v>
      </c>
      <c r="E134" s="119"/>
      <c r="F134" s="119"/>
      <c r="G134" s="119"/>
      <c r="H134" s="119"/>
      <c r="I134" s="119"/>
      <c r="J134" s="119"/>
      <c r="K134" s="125"/>
      <c r="L134" s="121" t="s">
        <v>132</v>
      </c>
      <c r="M134" s="122"/>
      <c r="N134" s="119"/>
    </row>
    <row r="135" spans="1:14" s="97" customFormat="1" ht="15.75" x14ac:dyDescent="0.25">
      <c r="A135" s="131" t="s">
        <v>253</v>
      </c>
      <c r="B135" s="124">
        <v>41275</v>
      </c>
      <c r="C135" s="123" t="s">
        <v>435</v>
      </c>
      <c r="D135" s="119">
        <v>11501</v>
      </c>
      <c r="E135" s="119"/>
      <c r="F135" s="119"/>
      <c r="G135" s="119"/>
      <c r="H135" s="119"/>
      <c r="I135" s="119"/>
      <c r="J135" s="119"/>
      <c r="K135" s="125"/>
      <c r="L135" s="121" t="s">
        <v>132</v>
      </c>
      <c r="M135" s="122"/>
      <c r="N135" s="119"/>
    </row>
    <row r="136" spans="1:14" s="97" customFormat="1" ht="15.75" x14ac:dyDescent="0.25">
      <c r="A136" s="131" t="s">
        <v>254</v>
      </c>
      <c r="B136" s="124">
        <v>41275</v>
      </c>
      <c r="C136" s="123" t="s">
        <v>435</v>
      </c>
      <c r="D136" s="119">
        <v>11501</v>
      </c>
      <c r="E136" s="119"/>
      <c r="F136" s="119"/>
      <c r="G136" s="119"/>
      <c r="H136" s="119"/>
      <c r="I136" s="119"/>
      <c r="J136" s="119"/>
      <c r="K136" s="125"/>
      <c r="L136" s="121" t="s">
        <v>132</v>
      </c>
      <c r="M136" s="122"/>
      <c r="N136" s="119"/>
    </row>
    <row r="137" spans="1:14" s="97" customFormat="1" ht="15.75" x14ac:dyDescent="0.25">
      <c r="A137" s="131" t="s">
        <v>255</v>
      </c>
      <c r="B137" s="124">
        <v>41275</v>
      </c>
      <c r="C137" s="123" t="s">
        <v>435</v>
      </c>
      <c r="D137" s="119">
        <v>11501</v>
      </c>
      <c r="E137" s="119"/>
      <c r="F137" s="119"/>
      <c r="G137" s="119"/>
      <c r="H137" s="119"/>
      <c r="I137" s="119"/>
      <c r="J137" s="119"/>
      <c r="K137" s="125"/>
      <c r="L137" s="121" t="s">
        <v>132</v>
      </c>
      <c r="M137" s="122"/>
      <c r="N137" s="119"/>
    </row>
    <row r="138" spans="1:14" s="97" customFormat="1" ht="15.75" x14ac:dyDescent="0.25">
      <c r="A138" s="131" t="s">
        <v>256</v>
      </c>
      <c r="B138" s="124">
        <v>41275</v>
      </c>
      <c r="C138" s="123" t="s">
        <v>435</v>
      </c>
      <c r="D138" s="119">
        <v>11501</v>
      </c>
      <c r="E138" s="119"/>
      <c r="F138" s="119"/>
      <c r="G138" s="119"/>
      <c r="H138" s="119"/>
      <c r="I138" s="119"/>
      <c r="J138" s="119"/>
      <c r="K138" s="125"/>
      <c r="L138" s="121" t="s">
        <v>132</v>
      </c>
      <c r="M138" s="122"/>
      <c r="N138" s="119"/>
    </row>
    <row r="139" spans="1:14" s="97" customFormat="1" ht="15.75" x14ac:dyDescent="0.25">
      <c r="A139" s="131" t="s">
        <v>257</v>
      </c>
      <c r="B139" s="124">
        <v>41275</v>
      </c>
      <c r="C139" s="123" t="s">
        <v>435</v>
      </c>
      <c r="D139" s="119">
        <v>11501</v>
      </c>
      <c r="E139" s="119"/>
      <c r="F139" s="119"/>
      <c r="G139" s="119"/>
      <c r="H139" s="119"/>
      <c r="I139" s="119"/>
      <c r="J139" s="119"/>
      <c r="K139" s="125"/>
      <c r="L139" s="121" t="s">
        <v>132</v>
      </c>
      <c r="M139" s="122"/>
      <c r="N139" s="119"/>
    </row>
    <row r="140" spans="1:14" s="97" customFormat="1" ht="15.75" x14ac:dyDescent="0.25">
      <c r="A140" s="131" t="s">
        <v>258</v>
      </c>
      <c r="B140" s="124">
        <v>41275</v>
      </c>
      <c r="C140" s="123" t="s">
        <v>435</v>
      </c>
      <c r="D140" s="119">
        <v>11501</v>
      </c>
      <c r="E140" s="119"/>
      <c r="F140" s="119"/>
      <c r="G140" s="119"/>
      <c r="H140" s="119"/>
      <c r="I140" s="119"/>
      <c r="J140" s="119"/>
      <c r="K140" s="125"/>
      <c r="L140" s="121" t="s">
        <v>132</v>
      </c>
      <c r="M140" s="122"/>
      <c r="N140" s="119"/>
    </row>
    <row r="141" spans="1:14" s="97" customFormat="1" ht="15.75" x14ac:dyDescent="0.25">
      <c r="A141" s="131" t="s">
        <v>259</v>
      </c>
      <c r="B141" s="124">
        <v>41275</v>
      </c>
      <c r="C141" s="123" t="s">
        <v>435</v>
      </c>
      <c r="D141" s="119">
        <v>11501</v>
      </c>
      <c r="E141" s="119"/>
      <c r="F141" s="119"/>
      <c r="G141" s="119"/>
      <c r="H141" s="119"/>
      <c r="I141" s="119"/>
      <c r="J141" s="119"/>
      <c r="K141" s="125"/>
      <c r="L141" s="121" t="s">
        <v>132</v>
      </c>
      <c r="M141" s="122"/>
      <c r="N141" s="119"/>
    </row>
    <row r="142" spans="1:14" s="97" customFormat="1" ht="15.75" x14ac:dyDescent="0.25">
      <c r="A142" s="131" t="s">
        <v>260</v>
      </c>
      <c r="B142" s="124">
        <v>41275</v>
      </c>
      <c r="C142" s="123" t="s">
        <v>435</v>
      </c>
      <c r="D142" s="119">
        <v>11501</v>
      </c>
      <c r="E142" s="119"/>
      <c r="F142" s="119"/>
      <c r="G142" s="119"/>
      <c r="H142" s="119"/>
      <c r="I142" s="119"/>
      <c r="J142" s="119"/>
      <c r="K142" s="125"/>
      <c r="L142" s="121" t="s">
        <v>132</v>
      </c>
      <c r="M142" s="122"/>
      <c r="N142" s="119"/>
    </row>
    <row r="143" spans="1:14" s="97" customFormat="1" ht="15.75" x14ac:dyDescent="0.25">
      <c r="A143" s="131" t="s">
        <v>261</v>
      </c>
      <c r="B143" s="124">
        <v>41275</v>
      </c>
      <c r="C143" s="123" t="s">
        <v>435</v>
      </c>
      <c r="D143" s="119">
        <v>11501</v>
      </c>
      <c r="E143" s="119"/>
      <c r="F143" s="119"/>
      <c r="G143" s="119"/>
      <c r="H143" s="119"/>
      <c r="I143" s="119"/>
      <c r="J143" s="119"/>
      <c r="K143" s="125"/>
      <c r="L143" s="121" t="s">
        <v>132</v>
      </c>
      <c r="M143" s="122"/>
      <c r="N143" s="119"/>
    </row>
    <row r="144" spans="1:14" s="97" customFormat="1" ht="15.75" x14ac:dyDescent="0.25">
      <c r="A144" s="131" t="s">
        <v>262</v>
      </c>
      <c r="B144" s="124">
        <v>41275</v>
      </c>
      <c r="C144" s="123" t="s">
        <v>435</v>
      </c>
      <c r="D144" s="119">
        <v>11501</v>
      </c>
      <c r="E144" s="119"/>
      <c r="F144" s="119"/>
      <c r="G144" s="119"/>
      <c r="H144" s="119"/>
      <c r="I144" s="119"/>
      <c r="J144" s="119"/>
      <c r="K144" s="125"/>
      <c r="L144" s="121" t="s">
        <v>132</v>
      </c>
      <c r="M144" s="122"/>
      <c r="N144" s="119"/>
    </row>
    <row r="145" spans="1:14" s="97" customFormat="1" ht="15.75" x14ac:dyDescent="0.25">
      <c r="A145" s="131" t="s">
        <v>263</v>
      </c>
      <c r="B145" s="124">
        <v>41275</v>
      </c>
      <c r="C145" s="123" t="s">
        <v>435</v>
      </c>
      <c r="D145" s="119">
        <v>11501</v>
      </c>
      <c r="E145" s="119"/>
      <c r="F145" s="119"/>
      <c r="G145" s="119"/>
      <c r="H145" s="119"/>
      <c r="I145" s="119"/>
      <c r="J145" s="119"/>
      <c r="K145" s="125"/>
      <c r="L145" s="121" t="s">
        <v>132</v>
      </c>
      <c r="M145" s="122"/>
      <c r="N145" s="119"/>
    </row>
    <row r="146" spans="1:14" s="97" customFormat="1" ht="15.75" x14ac:dyDescent="0.25">
      <c r="A146" s="131" t="s">
        <v>264</v>
      </c>
      <c r="B146" s="124">
        <v>41275</v>
      </c>
      <c r="C146" s="123" t="s">
        <v>435</v>
      </c>
      <c r="D146" s="119">
        <v>11501</v>
      </c>
      <c r="E146" s="119"/>
      <c r="F146" s="119"/>
      <c r="G146" s="119"/>
      <c r="H146" s="119"/>
      <c r="I146" s="119"/>
      <c r="J146" s="119"/>
      <c r="K146" s="125"/>
      <c r="L146" s="121" t="s">
        <v>132</v>
      </c>
      <c r="M146" s="122"/>
      <c r="N146" s="119"/>
    </row>
    <row r="147" spans="1:14" ht="15.75" x14ac:dyDescent="0.25">
      <c r="A147" s="131" t="s">
        <v>265</v>
      </c>
      <c r="B147" s="124">
        <v>41275</v>
      </c>
      <c r="C147" s="123" t="s">
        <v>435</v>
      </c>
      <c r="D147" s="119">
        <v>11501</v>
      </c>
      <c r="E147" s="119"/>
      <c r="F147" s="119"/>
      <c r="G147" s="119"/>
      <c r="H147" s="119"/>
      <c r="I147" s="119"/>
      <c r="J147" s="119"/>
      <c r="K147" s="125"/>
      <c r="L147" s="121" t="s">
        <v>132</v>
      </c>
      <c r="M147" s="122"/>
      <c r="N147" s="119"/>
    </row>
    <row r="148" spans="1:14" ht="15.75" x14ac:dyDescent="0.25">
      <c r="A148" s="131" t="s">
        <v>266</v>
      </c>
      <c r="B148" s="124">
        <v>41275</v>
      </c>
      <c r="C148" s="123" t="s">
        <v>435</v>
      </c>
      <c r="D148" s="119">
        <v>11501</v>
      </c>
      <c r="E148" s="119"/>
      <c r="F148" s="119"/>
      <c r="G148" s="119"/>
      <c r="H148" s="119"/>
      <c r="I148" s="119"/>
      <c r="J148" s="119"/>
      <c r="K148" s="125"/>
      <c r="L148" s="121" t="s">
        <v>132</v>
      </c>
      <c r="M148" s="122"/>
      <c r="N148" s="119"/>
    </row>
    <row r="149" spans="1:14" ht="15.75" x14ac:dyDescent="0.25">
      <c r="A149" s="131" t="s">
        <v>267</v>
      </c>
      <c r="B149" s="124">
        <v>41275</v>
      </c>
      <c r="C149" s="123" t="s">
        <v>435</v>
      </c>
      <c r="D149" s="119">
        <v>11501</v>
      </c>
      <c r="E149" s="119"/>
      <c r="F149" s="119"/>
      <c r="G149" s="119"/>
      <c r="H149" s="119"/>
      <c r="I149" s="119"/>
      <c r="J149" s="119"/>
      <c r="K149" s="125"/>
      <c r="L149" s="121" t="s">
        <v>132</v>
      </c>
      <c r="M149" s="122"/>
      <c r="N149" s="119"/>
    </row>
    <row r="150" spans="1:14" ht="15.75" x14ac:dyDescent="0.25">
      <c r="A150" s="131" t="s">
        <v>268</v>
      </c>
      <c r="B150" s="124">
        <v>41275</v>
      </c>
      <c r="C150" s="123" t="s">
        <v>435</v>
      </c>
      <c r="D150" s="119">
        <v>11501</v>
      </c>
      <c r="E150" s="119"/>
      <c r="F150" s="119"/>
      <c r="G150" s="119"/>
      <c r="H150" s="119"/>
      <c r="I150" s="119"/>
      <c r="J150" s="119"/>
      <c r="K150" s="125"/>
      <c r="L150" s="121" t="s">
        <v>132</v>
      </c>
      <c r="M150" s="122"/>
      <c r="N150" s="119"/>
    </row>
    <row r="151" spans="1:14" ht="15.75" x14ac:dyDescent="0.25">
      <c r="A151" s="131" t="s">
        <v>269</v>
      </c>
      <c r="B151" s="124">
        <v>41275</v>
      </c>
      <c r="C151" s="123" t="s">
        <v>435</v>
      </c>
      <c r="D151" s="119">
        <v>11501</v>
      </c>
      <c r="E151" s="119"/>
      <c r="F151" s="119"/>
      <c r="G151" s="119"/>
      <c r="H151" s="119"/>
      <c r="I151" s="119"/>
      <c r="J151" s="119"/>
      <c r="K151" s="125"/>
      <c r="L151" s="121" t="s">
        <v>132</v>
      </c>
      <c r="M151" s="122"/>
      <c r="N151" s="119"/>
    </row>
    <row r="152" spans="1:14" ht="15.75" x14ac:dyDescent="0.25">
      <c r="A152" s="131" t="s">
        <v>270</v>
      </c>
      <c r="B152" s="124">
        <v>41275</v>
      </c>
      <c r="C152" s="123" t="s">
        <v>435</v>
      </c>
      <c r="D152" s="119">
        <v>11501</v>
      </c>
      <c r="E152" s="119"/>
      <c r="F152" s="119"/>
      <c r="G152" s="119"/>
      <c r="H152" s="119"/>
      <c r="I152" s="119"/>
      <c r="J152" s="119"/>
      <c r="K152" s="125"/>
      <c r="L152" s="121" t="s">
        <v>132</v>
      </c>
      <c r="M152" s="122"/>
      <c r="N152" s="119"/>
    </row>
    <row r="153" spans="1:14" ht="15.75" x14ac:dyDescent="0.25">
      <c r="A153" s="131" t="s">
        <v>271</v>
      </c>
      <c r="B153" s="124">
        <v>41275</v>
      </c>
      <c r="C153" s="123" t="s">
        <v>435</v>
      </c>
      <c r="D153" s="119">
        <v>11501</v>
      </c>
      <c r="E153" s="119"/>
      <c r="F153" s="119"/>
      <c r="G153" s="119"/>
      <c r="H153" s="119"/>
      <c r="I153" s="119"/>
      <c r="J153" s="119"/>
      <c r="K153" s="125"/>
      <c r="L153" s="121" t="s">
        <v>132</v>
      </c>
      <c r="M153" s="122"/>
      <c r="N153" s="119"/>
    </row>
    <row r="154" spans="1:14" ht="15.75" x14ac:dyDescent="0.25">
      <c r="A154" s="131" t="s">
        <v>272</v>
      </c>
      <c r="B154" s="124">
        <v>41275</v>
      </c>
      <c r="C154" s="123" t="s">
        <v>435</v>
      </c>
      <c r="D154" s="119">
        <v>11501</v>
      </c>
      <c r="E154" s="119"/>
      <c r="F154" s="119"/>
      <c r="G154" s="119"/>
      <c r="H154" s="119"/>
      <c r="I154" s="119"/>
      <c r="J154" s="119"/>
      <c r="K154" s="125"/>
      <c r="L154" s="121" t="s">
        <v>132</v>
      </c>
      <c r="M154" s="122"/>
      <c r="N154" s="119"/>
    </row>
    <row r="155" spans="1:14" ht="15.75" x14ac:dyDescent="0.25">
      <c r="A155" s="131" t="s">
        <v>273</v>
      </c>
      <c r="B155" s="124">
        <v>41275</v>
      </c>
      <c r="C155" s="123" t="s">
        <v>435</v>
      </c>
      <c r="D155" s="119">
        <v>11501</v>
      </c>
      <c r="E155" s="119"/>
      <c r="F155" s="119"/>
      <c r="G155" s="119"/>
      <c r="H155" s="119"/>
      <c r="I155" s="119"/>
      <c r="J155" s="119"/>
      <c r="K155" s="125"/>
      <c r="L155" s="121" t="s">
        <v>132</v>
      </c>
      <c r="M155" s="122"/>
      <c r="N155" s="119"/>
    </row>
    <row r="156" spans="1:14" ht="15.75" x14ac:dyDescent="0.25">
      <c r="A156" s="131" t="s">
        <v>274</v>
      </c>
      <c r="B156" s="124">
        <v>41275</v>
      </c>
      <c r="C156" s="123" t="s">
        <v>435</v>
      </c>
      <c r="D156" s="119">
        <v>11501</v>
      </c>
      <c r="E156" s="119"/>
      <c r="F156" s="119"/>
      <c r="G156" s="119"/>
      <c r="H156" s="119"/>
      <c r="I156" s="119"/>
      <c r="J156" s="119"/>
      <c r="K156" s="125"/>
      <c r="L156" s="121" t="s">
        <v>132</v>
      </c>
      <c r="M156" s="122"/>
      <c r="N156" s="119"/>
    </row>
    <row r="157" spans="1:14" ht="15.75" x14ac:dyDescent="0.25">
      <c r="A157" s="131" t="s">
        <v>275</v>
      </c>
      <c r="B157" s="124">
        <v>41275</v>
      </c>
      <c r="C157" s="123" t="s">
        <v>435</v>
      </c>
      <c r="D157" s="119">
        <v>11501</v>
      </c>
      <c r="E157" s="119"/>
      <c r="F157" s="119"/>
      <c r="G157" s="119"/>
      <c r="H157" s="119"/>
      <c r="I157" s="119"/>
      <c r="J157" s="119"/>
      <c r="K157" s="125"/>
      <c r="L157" s="121" t="s">
        <v>132</v>
      </c>
      <c r="M157" s="122"/>
      <c r="N157" s="119"/>
    </row>
    <row r="158" spans="1:14" ht="15.75" x14ac:dyDescent="0.25">
      <c r="A158" s="131" t="s">
        <v>276</v>
      </c>
      <c r="B158" s="124">
        <v>41275</v>
      </c>
      <c r="C158" s="123" t="s">
        <v>435</v>
      </c>
      <c r="D158" s="119">
        <v>11501</v>
      </c>
      <c r="E158" s="119"/>
      <c r="F158" s="119"/>
      <c r="G158" s="119"/>
      <c r="H158" s="119"/>
      <c r="I158" s="119"/>
      <c r="J158" s="119"/>
      <c r="K158" s="125"/>
      <c r="L158" s="121" t="s">
        <v>132</v>
      </c>
      <c r="M158" s="122"/>
      <c r="N158" s="119"/>
    </row>
    <row r="159" spans="1:14" ht="15.75" x14ac:dyDescent="0.25">
      <c r="A159" s="131" t="s">
        <v>277</v>
      </c>
      <c r="B159" s="124">
        <v>41275</v>
      </c>
      <c r="C159" s="123" t="s">
        <v>435</v>
      </c>
      <c r="D159" s="119">
        <v>11501</v>
      </c>
      <c r="E159" s="119"/>
      <c r="F159" s="119"/>
      <c r="G159" s="119"/>
      <c r="H159" s="119"/>
      <c r="I159" s="119"/>
      <c r="J159" s="119"/>
      <c r="K159" s="125"/>
      <c r="L159" s="121" t="s">
        <v>132</v>
      </c>
      <c r="M159" s="122"/>
      <c r="N159" s="119"/>
    </row>
    <row r="160" spans="1:14" ht="15.75" x14ac:dyDescent="0.25">
      <c r="A160" s="131" t="s">
        <v>278</v>
      </c>
      <c r="B160" s="124">
        <v>41275</v>
      </c>
      <c r="C160" s="123" t="s">
        <v>435</v>
      </c>
      <c r="D160" s="119">
        <v>11501</v>
      </c>
      <c r="E160" s="119"/>
      <c r="F160" s="119"/>
      <c r="G160" s="119"/>
      <c r="H160" s="119"/>
      <c r="I160" s="119"/>
      <c r="J160" s="119"/>
      <c r="K160" s="125"/>
      <c r="L160" s="121" t="s">
        <v>132</v>
      </c>
      <c r="M160" s="122"/>
      <c r="N160" s="119"/>
    </row>
    <row r="161" spans="1:14" ht="15.75" x14ac:dyDescent="0.25">
      <c r="A161" s="116" t="s">
        <v>134</v>
      </c>
      <c r="B161" s="124">
        <v>38718</v>
      </c>
      <c r="C161" s="118">
        <v>43100</v>
      </c>
      <c r="D161" s="119">
        <v>11501</v>
      </c>
      <c r="E161" s="119"/>
      <c r="F161" s="119"/>
      <c r="G161" s="119"/>
      <c r="H161" s="119"/>
      <c r="I161" s="119"/>
      <c r="J161" s="119"/>
      <c r="K161" s="120" t="s">
        <v>132</v>
      </c>
      <c r="L161" s="121"/>
      <c r="M161" s="122"/>
      <c r="N161" s="119"/>
    </row>
    <row r="162" spans="1:14" ht="15.75" x14ac:dyDescent="0.25">
      <c r="A162" s="130" t="s">
        <v>421</v>
      </c>
      <c r="B162" s="124">
        <v>39814</v>
      </c>
      <c r="C162" s="124">
        <v>41639</v>
      </c>
      <c r="D162" s="129">
        <v>8482</v>
      </c>
      <c r="E162" s="119"/>
      <c r="F162" s="119"/>
      <c r="G162" s="119"/>
      <c r="H162" s="119"/>
      <c r="I162" s="119"/>
      <c r="J162" s="121" t="s">
        <v>132</v>
      </c>
      <c r="K162" s="120" t="s">
        <v>132</v>
      </c>
      <c r="L162" s="121"/>
      <c r="M162" s="122"/>
      <c r="N162" s="119"/>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B11"/>
  <sheetViews>
    <sheetView zoomScaleNormal="100" workbookViewId="0"/>
  </sheetViews>
  <sheetFormatPr defaultColWidth="9.140625" defaultRowHeight="15" x14ac:dyDescent="0.25"/>
  <cols>
    <col min="1" max="1" width="16.140625" style="114" bestFit="1" customWidth="1"/>
    <col min="2" max="2" width="115.5703125" style="115" customWidth="1"/>
    <col min="3" max="16384" width="9.140625" style="112"/>
  </cols>
  <sheetData>
    <row r="1" spans="1:2" x14ac:dyDescent="0.25">
      <c r="A1" s="138" t="s">
        <v>426</v>
      </c>
      <c r="B1" s="111" t="s">
        <v>427</v>
      </c>
    </row>
    <row r="2" spans="1:2" ht="30" x14ac:dyDescent="0.25">
      <c r="A2" s="113">
        <v>1</v>
      </c>
      <c r="B2" s="110" t="s">
        <v>428</v>
      </c>
    </row>
    <row r="3" spans="1:2" x14ac:dyDescent="0.25">
      <c r="A3" s="113">
        <v>2</v>
      </c>
      <c r="B3" s="110" t="s">
        <v>135</v>
      </c>
    </row>
    <row r="4" spans="1:2" ht="90" x14ac:dyDescent="0.25">
      <c r="A4" s="113">
        <v>3</v>
      </c>
      <c r="B4" s="110" t="s">
        <v>429</v>
      </c>
    </row>
    <row r="5" spans="1:2" ht="45" x14ac:dyDescent="0.25">
      <c r="A5" s="113">
        <v>4</v>
      </c>
      <c r="B5" s="110" t="s">
        <v>430</v>
      </c>
    </row>
    <row r="6" spans="1:2" ht="45" x14ac:dyDescent="0.25">
      <c r="A6" s="113">
        <v>5</v>
      </c>
      <c r="B6" s="109" t="s">
        <v>498</v>
      </c>
    </row>
    <row r="7" spans="1:2" ht="60" x14ac:dyDescent="0.25">
      <c r="A7" s="113">
        <v>6</v>
      </c>
      <c r="B7" s="109" t="s">
        <v>431</v>
      </c>
    </row>
    <row r="8" spans="1:2" ht="240" x14ac:dyDescent="0.25">
      <c r="A8" s="113">
        <v>7</v>
      </c>
      <c r="B8" s="109" t="s">
        <v>499</v>
      </c>
    </row>
    <row r="9" spans="1:2" ht="150" x14ac:dyDescent="0.25">
      <c r="A9" s="113">
        <v>8</v>
      </c>
      <c r="B9" s="110" t="s">
        <v>500</v>
      </c>
    </row>
    <row r="10" spans="1:2" ht="45" x14ac:dyDescent="0.25">
      <c r="A10" s="113">
        <v>9</v>
      </c>
      <c r="B10" s="109" t="s">
        <v>432</v>
      </c>
    </row>
    <row r="11" spans="1:2" ht="270" x14ac:dyDescent="0.25">
      <c r="A11" s="151">
        <v>10</v>
      </c>
      <c r="B11" s="152" t="s">
        <v>501</v>
      </c>
    </row>
  </sheetData>
  <pageMargins left="0.5" right="0.5" top="0.5" bottom="0.5" header="0.05" footer="0.3"/>
  <pageSetup orientation="landscape" r:id="rId1"/>
  <headerFooter>
    <oddHeader>&amp;C&amp;"-,Bold"2018_Therapy_Disposition_Definitions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Therapy HCPCS Codes and Rates</vt:lpstr>
      <vt:lpstr>2011 GPCIs</vt:lpstr>
      <vt:lpstr>Therapy Update</vt:lpstr>
      <vt:lpstr>Definitions</vt:lpstr>
      <vt:lpstr>'Therapy HCPCS Codes and Rates'!Print_Area</vt:lpstr>
      <vt:lpstr>Definitions!Print_Titles</vt:lpstr>
    </vt:vector>
  </TitlesOfParts>
  <Company>AAHSA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iwoody</dc:creator>
  <cp:lastModifiedBy>Aaron Tripp</cp:lastModifiedBy>
  <cp:lastPrinted>2017-11-15T19:20:52Z</cp:lastPrinted>
  <dcterms:created xsi:type="dcterms:W3CDTF">2005-02-07T18:41:23Z</dcterms:created>
  <dcterms:modified xsi:type="dcterms:W3CDTF">2021-02-19T20:35:02Z</dcterms:modified>
</cp:coreProperties>
</file>